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rtists" sheetId="1" r:id="rId4"/>
    <sheet state="visible" name="Up to Date Chart" sheetId="2" r:id="rId5"/>
    <sheet state="visible" name="Working Links Chart" sheetId="3" r:id="rId6"/>
    <sheet state="visible" name="Key" sheetId="4" r:id="rId7"/>
  </sheets>
  <definedNames/>
  <calcPr/>
</workbook>
</file>

<file path=xl/sharedStrings.xml><?xml version="1.0" encoding="utf-8"?>
<sst xmlns="http://schemas.openxmlformats.org/spreadsheetml/2006/main" count="1946" uniqueCount="925">
  <si>
    <t>Trackers</t>
  </si>
  <si>
    <t>Credits</t>
  </si>
  <si>
    <t>Up To Date?</t>
  </si>
  <si>
    <t>Working
Links?</t>
  </si>
  <si>
    <t>THIS SHEET COMPLIES WITH DEMANDS SET BY YEEZY LLC AND DOES NOT HOST ANY YE MATERIAL</t>
  </si>
  <si>
    <t>THIS SHEET ALSO DOES NOT HOST ANY CONTENT DIRECTLY FOR ANY ARTIST</t>
  </si>
  <si>
    <r>
      <rPr>
        <rFont val="Inter"/>
        <b/>
        <color rgb="FF000000"/>
        <sz val="18.0"/>
      </rPr>
      <t>Tt</t>
    </r>
    <r>
      <rPr>
        <rFont val="Inter"/>
        <b/>
        <color rgb="FFFFFFFF"/>
        <sz val="18.0"/>
      </rPr>
      <t xml:space="preserve">TrackerHub 4.0 is now open </t>
    </r>
    <r>
      <rPr>
        <rFont val="Inter"/>
        <b/>
        <color rgb="FF1155CC"/>
        <sz val="18.0"/>
        <u/>
      </rPr>
      <t>here</t>
    </r>
  </si>
  <si>
    <t>⭐️ A$AP Rocky</t>
  </si>
  <si>
    <t>KILLRITE, Zanthin, maliceeee</t>
  </si>
  <si>
    <t>Yes</t>
  </si>
  <si>
    <r>
      <rPr>
        <rFont val="Inter"/>
        <b/>
        <color rgb="FF000000"/>
        <sz val="24.0"/>
        <u/>
      </rPr>
      <t>⭐️</t>
    </r>
    <r>
      <rPr>
        <rFont val="Inter"/>
        <b/>
        <color rgb="FFD5A6BD"/>
        <sz val="24.0"/>
        <u/>
      </rPr>
      <t>Ariana Grande</t>
    </r>
  </si>
  <si>
    <r>
      <rPr>
        <rFont val="Inter"/>
        <b/>
        <color rgb="FFFFFFFF"/>
        <sz val="13.0"/>
        <u/>
      </rPr>
      <t>liaof</t>
    </r>
    <r>
      <rPr>
        <rFont val="Inter"/>
        <b/>
        <color rgb="FFFFFFFF"/>
        <sz val="13.0"/>
        <u/>
      </rPr>
      <t>, strangersagain, coal124, tonixander, Ivsk</t>
    </r>
  </si>
  <si>
    <t>⭐ Baby Keem</t>
  </si>
  <si>
    <t>Reardon, Infisrael, Techno, DaysDissolve, Jeen, aeolowl, Jake Gylenhaal</t>
  </si>
  <si>
    <t>⭐ Billie Eilish</t>
  </si>
  <si>
    <t>andrelamoglia</t>
  </si>
  <si>
    <r>
      <rPr>
        <rFont val="Inter"/>
        <b/>
        <color rgb="FF1C4587"/>
        <sz val="24.0"/>
        <u/>
      </rPr>
      <t>⭐ Billie Eilish</t>
    </r>
    <r>
      <rPr>
        <rFont val="Inter"/>
        <b/>
        <color rgb="FF1C4587"/>
        <sz val="24.0"/>
        <u/>
      </rPr>
      <t xml:space="preserve"> [Alt #1]</t>
    </r>
  </si>
  <si>
    <r>
      <rPr>
        <rFont val="Inter"/>
        <b/>
        <color rgb="FFFFFFFF"/>
        <sz val="13.0"/>
        <u/>
      </rPr>
      <t>Plague Doctress</t>
    </r>
    <r>
      <rPr>
        <rFont val="Inter"/>
        <b/>
        <color rgb="FFFFFFFF"/>
        <sz val="13.0"/>
      </rPr>
      <t>, ShxdowLIVE, Lin3y, Jisenku, hcaor, Jeen</t>
    </r>
  </si>
  <si>
    <r>
      <rPr>
        <rFont val="Inter"/>
        <b/>
        <color rgb="FF000000"/>
        <sz val="24.0"/>
        <u/>
      </rPr>
      <t>⭐</t>
    </r>
    <r>
      <rPr>
        <rFont val="Inter"/>
        <b/>
        <color rgb="FFFFFFFF"/>
        <sz val="24.0"/>
        <u/>
      </rPr>
      <t>Carly Rae Jepsen</t>
    </r>
  </si>
  <si>
    <t>momoquacks, cevan, willaimprb</t>
  </si>
  <si>
    <r>
      <rPr>
        <rFont val="Inter"/>
        <b/>
        <color rgb="FF000000"/>
        <sz val="24.0"/>
        <u/>
      </rPr>
      <t xml:space="preserve">⭐ </t>
    </r>
    <r>
      <rPr>
        <rFont val="Inter"/>
        <b/>
        <color rgb="FF000000"/>
        <sz val="24.0"/>
        <u/>
      </rPr>
      <t>Charli XCX</t>
    </r>
  </si>
  <si>
    <t>Jeen</t>
  </si>
  <si>
    <t>⭐ Chief Keef</t>
  </si>
  <si>
    <r>
      <rPr>
        <rFont val="Inter"/>
        <b/>
        <color rgb="FFFFFFFF"/>
        <sz val="13.0"/>
        <u/>
      </rPr>
      <t>Swaggely</t>
    </r>
    <r>
      <rPr>
        <rFont val="Inter"/>
        <b/>
        <color rgb="FFFFFFFF"/>
        <sz val="13.0"/>
      </rPr>
      <t>, GloTheActivist, Glanesky, Rojas, ej, Cortez, 1017kev</t>
    </r>
  </si>
  <si>
    <t>⭐ Childish Gambino</t>
  </si>
  <si>
    <t>shri, mouse man, Dr. Wolf, Buddy, p4, comptonrapper, Commandtechno, Plague Doctress, slothsavedearth</t>
  </si>
  <si>
    <r>
      <rPr>
        <rFont val="Inter"/>
        <b/>
        <color rgb="FF5B0F00"/>
        <sz val="24.0"/>
        <u/>
      </rPr>
      <t xml:space="preserve">⭐ </t>
    </r>
    <r>
      <rPr>
        <rFont val="Inter"/>
        <b/>
        <color rgb="FF5B0F00"/>
        <sz val="24.0"/>
        <u/>
      </rPr>
      <t>Destroy Lonely</t>
    </r>
  </si>
  <si>
    <t>raiden_xdd, truboat, quixotic, fly</t>
  </si>
  <si>
    <t>⭐️ Doja Cat</t>
  </si>
  <si>
    <t>Tonixander, lookierapbitch, salcap1</t>
  </si>
  <si>
    <r>
      <rPr>
        <rFont val="Inter"/>
        <b/>
        <color rgb="FF00FFFF"/>
        <sz val="24.0"/>
        <u/>
      </rPr>
      <t xml:space="preserve">⭐️ </t>
    </r>
    <r>
      <rPr>
        <rFont val="Inter"/>
        <b/>
        <color rgb="FF00FFFF"/>
        <sz val="24.0"/>
        <u/>
      </rPr>
      <t>Don Toliver</t>
    </r>
  </si>
  <si>
    <r>
      <rPr>
        <rFont val="Inter"/>
        <b/>
        <color rgb="FFFFFFFF"/>
        <sz val="13.0"/>
        <u/>
      </rPr>
      <t>Brimcoole</t>
    </r>
    <r>
      <rPr>
        <rFont val="Inter"/>
        <b/>
        <color rgb="FFFFFFFF"/>
        <sz val="13.0"/>
      </rPr>
      <t xml:space="preserve">, garfiiieeelld, </t>
    </r>
    <r>
      <rPr>
        <rFont val="Inter"/>
        <b/>
        <color rgb="FFFFFFFF"/>
        <sz val="13.0"/>
        <u/>
      </rPr>
      <t>Marin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NotDonToliver</t>
    </r>
    <r>
      <rPr>
        <rFont val="Inter"/>
        <b/>
        <color rgb="FFFFFFFF"/>
        <sz val="13.0"/>
      </rPr>
      <t xml:space="preserve">, Roses, </t>
    </r>
    <r>
      <rPr>
        <rFont val="Inter"/>
        <b/>
        <color rgb="FFFFFFFF"/>
        <sz val="13.0"/>
        <u/>
      </rPr>
      <t>Ricky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Yosh</t>
    </r>
  </si>
  <si>
    <t>⭐️ Drake</t>
  </si>
  <si>
    <r>
      <rPr>
        <rFont val="Inter"/>
        <b/>
        <color rgb="FFFFFFFF"/>
        <sz val="13.0"/>
        <u/>
      </rPr>
      <t>slothsavedearth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takaTyphoon</t>
    </r>
    <r>
      <rPr>
        <rFont val="Inter"/>
        <b/>
        <color rgb="FFFFFFFF"/>
        <sz val="13.0"/>
      </rPr>
      <t>, Luna, FinalxNinja, PhilMcG, Franki8000, raglord, Soulsby, futurefan41, frezling, dyl🅰️n</t>
    </r>
  </si>
  <si>
    <t>⭐️ Eminem</t>
  </si>
  <si>
    <r>
      <rPr>
        <rFont val="Inter"/>
        <b/>
        <color rgb="FFFFFFFF"/>
        <sz val="13.0"/>
      </rPr>
      <t xml:space="preserve">JAYDAHEATER!, </t>
    </r>
    <r>
      <rPr>
        <rFont val="Inter"/>
        <b/>
        <color rgb="FFFFFFFF"/>
        <sz val="13.0"/>
        <u/>
      </rPr>
      <t>GrimR3xx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Emball</t>
    </r>
    <r>
      <rPr>
        <rFont val="Inter"/>
        <b/>
        <color rgb="FFFFFFFF"/>
        <sz val="13.0"/>
      </rPr>
      <t xml:space="preserve">, John Banana, </t>
    </r>
    <r>
      <rPr>
        <rFont val="Inter"/>
        <b/>
        <color rgb="FFFFFFFF"/>
        <sz val="13.0"/>
        <u/>
      </rPr>
      <t>Days Dissolve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G-Man Junior</t>
    </r>
    <r>
      <rPr>
        <rFont val="Inter"/>
        <b/>
        <color rgb="FFFFFFFF"/>
        <sz val="13.0"/>
      </rPr>
      <t xml:space="preserve">, Panda, Kaisersaurus, </t>
    </r>
    <r>
      <rPr>
        <rFont val="Inter"/>
        <b/>
        <color rgb="FFFFFFFF"/>
        <sz val="13.0"/>
        <u/>
      </rPr>
      <t>Franki8000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ShadyFanEdits</t>
    </r>
  </si>
  <si>
    <t>⭐ Frank Ocean</t>
  </si>
  <si>
    <r>
      <rPr>
        <rFont val="Inter"/>
        <b/>
        <color rgb="FFFFFFFF"/>
        <sz val="13.0"/>
        <u/>
      </rPr>
      <t>Jeen</t>
    </r>
    <r>
      <rPr>
        <rFont val="Inter"/>
        <b/>
        <color rgb="FFFFFFFF"/>
        <sz val="13.0"/>
      </rPr>
      <t>, Genesis, Techno, Paco, Mr. Chedda</t>
    </r>
  </si>
  <si>
    <r>
      <rPr>
        <rFont val="Inter"/>
        <b/>
        <color rgb="FF1C4587"/>
        <sz val="24.0"/>
        <u/>
      </rPr>
      <t xml:space="preserve"> ⭐</t>
    </r>
    <r>
      <rPr>
        <rFont val="Inter"/>
        <b/>
        <color rgb="FF1C4587"/>
        <sz val="24.0"/>
        <u/>
      </rPr>
      <t>Gucci Mane</t>
    </r>
  </si>
  <si>
    <t>Rojas, Cortez, vampmoney, Kanto</t>
  </si>
  <si>
    <t>⭐ Homicide Gang (HXG)</t>
  </si>
  <si>
    <t>Y3Hami, Lil Joan, Fitz, Max</t>
  </si>
  <si>
    <t>⭐ J. Cole</t>
  </si>
  <si>
    <t>Mr. Chedda, slothsavedearth, a_native_person</t>
  </si>
  <si>
    <r>
      <rPr>
        <rFont val="Inter"/>
        <b/>
        <color rgb="FF434343"/>
        <sz val="24.0"/>
        <u/>
      </rPr>
      <t xml:space="preserve">⭐ </t>
    </r>
    <r>
      <rPr>
        <rFont val="Inter"/>
        <b/>
        <color rgb="FF434343"/>
        <sz val="24.0"/>
        <u/>
      </rPr>
      <t>Jay-Z</t>
    </r>
  </si>
  <si>
    <t>yeezus528, troabroa, slothsavedearth, Johnny Crimson, bsterthegawd, cool_gamez, colbyjackchedda</t>
  </si>
  <si>
    <t>⭐️ JID</t>
  </si>
  <si>
    <t>Mostly</t>
  </si>
  <si>
    <t>No</t>
  </si>
  <si>
    <t>⭐️ Joji / Pink Guy</t>
  </si>
  <si>
    <t>justjaelyn</t>
  </si>
  <si>
    <t>⭐ JPEGMAFIA</t>
  </si>
  <si>
    <t>fmlu, yzygap, m3lt, ColbyJackChedda, kebabmf, Miser</t>
  </si>
  <si>
    <t>⭐ Juice WRLD</t>
  </si>
  <si>
    <t>Darthh</t>
  </si>
  <si>
    <t>⭐️ Ken Carson</t>
  </si>
  <si>
    <t>raiden_xdd, truboat, ballzach, deka</t>
  </si>
  <si>
    <t>⭐ Kendrick Lamar</t>
  </si>
  <si>
    <t>@macky, Jeen, gabu, Soulsby, Techno, Alek, hcaor, @infisrael</t>
  </si>
  <si>
    <t>⭐️ Kid Cudi</t>
  </si>
  <si>
    <t>@deka @retroshaffer @colbyjackchedda @yanviktor @Zach3656 @tysonnn</t>
  </si>
  <si>
    <t>⭐ Lil Nas X</t>
  </si>
  <si>
    <t>deka, Advanced, Owen, Venkevinnn, TheEKing, Lyssa, Shadow1235, Johnny Silverhams, hcaor</t>
  </si>
  <si>
    <t>⭐ Lil Tecca</t>
  </si>
  <si>
    <t>Brimcoole, ColbyJackChedda, bxpolar, Alex</t>
  </si>
  <si>
    <t>⭐ Lil Uzi Vert</t>
  </si>
  <si>
    <t>dragonplagues, acservices, Marin, Froste, heroinfather, moze, Brimcoole, athrilu, clapper</t>
  </si>
  <si>
    <t>⭐Lil Yachty</t>
  </si>
  <si>
    <t>@RomaniFiles</t>
  </si>
  <si>
    <t>⭐️ LUCKI</t>
  </si>
  <si>
    <t>Zedroz</t>
  </si>
  <si>
    <t>⭐️ Mac Miller</t>
  </si>
  <si>
    <t>colbyjackchedda, rico_0 &amp; handmedowns.</t>
  </si>
  <si>
    <t>⭐️ Madison Beer</t>
  </si>
  <si>
    <r>
      <rPr>
        <rFont val="Inter"/>
        <b/>
        <color rgb="FFFFFFFF"/>
        <sz val="13.0"/>
        <u/>
      </rPr>
      <t>BringBackSoul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cent</t>
    </r>
    <r>
      <rPr>
        <rFont val="Inter"/>
        <b/>
        <color rgb="FFFFFFFF"/>
        <sz val="13.0"/>
      </rPr>
      <t xml:space="preserve"> &amp; </t>
    </r>
    <r>
      <rPr>
        <rFont val="Inter"/>
        <b/>
        <color rgb="FFFFFFFF"/>
        <sz val="13.0"/>
        <u/>
      </rPr>
      <t>Jeen</t>
    </r>
  </si>
  <si>
    <t>⭐ MF DOOM</t>
  </si>
  <si>
    <r>
      <rPr>
        <rFont val="Inter"/>
        <b/>
        <color rgb="FFFFFFFF"/>
        <sz val="13.0"/>
        <u/>
      </rPr>
      <t>@madvilliany</t>
    </r>
    <r>
      <rPr>
        <rFont val="Inter"/>
        <b/>
        <color rgb="FFFFFFFF"/>
        <sz val="13.0"/>
        <u/>
      </rPr>
      <t>, HeyImTy</t>
    </r>
  </si>
  <si>
    <t>⭐ Nettspend</t>
  </si>
  <si>
    <t xml:space="preserve"> goon, Swaggely, x3xile</t>
  </si>
  <si>
    <t>⭐ Oliver Tree</t>
  </si>
  <si>
    <t>Cowtools, TyreimBy, Zeffo, Aurien</t>
  </si>
  <si>
    <t>⭐ OsamaSon</t>
  </si>
  <si>
    <t>emo yn, saucy/listeez, inservin, Sway, quixotic, starboy, #fentfirst, Slemns</t>
  </si>
  <si>
    <t>⭐️ Pharrell Williams</t>
  </si>
  <si>
    <t>slothsavedearth, FinalxNinja, Johnny Crimson, Mika</t>
  </si>
  <si>
    <t>⭐️Phoebe Bridgers</t>
  </si>
  <si>
    <t>allmylxfe, raglord, pop</t>
  </si>
  <si>
    <t>⭐ PinkPantheress</t>
  </si>
  <si>
    <t>lovebombzz, alex, goldwings, skaura2, JJ, Marx, dql, Googmire</t>
  </si>
  <si>
    <t>⭐️ Playboi Carti</t>
  </si>
  <si>
    <r>
      <rPr>
        <rFont val="Inter"/>
        <b/>
        <color rgb="FFFFFFFF"/>
        <sz val="9.0"/>
        <u/>
      </rPr>
      <t>RunAw</t>
    </r>
    <r>
      <rPr>
        <rFont val="Inter"/>
        <b/>
        <color rgb="FFFFFFFF"/>
        <sz val="9.0"/>
      </rPr>
      <t xml:space="preserve">, Homebrewed, justamz, Marin, </t>
    </r>
    <r>
      <rPr>
        <rFont val="Inter"/>
        <b/>
        <color rgb="FFFFFFFF"/>
        <sz val="9.0"/>
        <u/>
      </rPr>
      <t>Brimcoole</t>
    </r>
    <r>
      <rPr>
        <rFont val="Inter"/>
        <b/>
        <color rgb="FFFFFFFF"/>
        <sz val="9.0"/>
      </rPr>
      <t>, Yash, griha5438, xscapee, prodrunic, Balint, avi, Squiddy, fitz, xcxxE, ColbyJackChedda, YLS-Dev, antshortnose, heroinfather, longtimecarti, pluggcarti, moze, Kenanneo, fbg_1758_atljacob, Froste, sum, Jodanlol, Jazz, Gabe, slothsavedearth</t>
    </r>
  </si>
  <si>
    <t>⭐ Pop Smoke</t>
  </si>
  <si>
    <r>
      <rPr>
        <rFont val="Inter"/>
        <b/>
        <color rgb="FFFFFFFF"/>
        <sz val="13.0"/>
      </rPr>
      <t xml:space="preserve">raglord, </t>
    </r>
    <r>
      <rPr>
        <rFont val="Inter"/>
        <b/>
        <color rgb="FFFFFFFF"/>
        <sz val="13.0"/>
        <u/>
      </rPr>
      <t>FinalxNinja</t>
    </r>
    <r>
      <rPr>
        <rFont val="Inter"/>
        <b/>
        <color rgb="FFFFFFFF"/>
        <sz val="13.0"/>
      </rPr>
      <t xml:space="preserve">, slothsavedearth, </t>
    </r>
    <r>
      <rPr>
        <rFont val="Inter"/>
        <b/>
        <color rgb="FFFFFFFF"/>
        <sz val="13.0"/>
        <u/>
      </rPr>
      <t>Pop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DarkStakerz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zestysyrup</t>
    </r>
  </si>
  <si>
    <t>⭐ Radiohead</t>
  </si>
  <si>
    <t>Jozzuh, fuckwad, Yung Neil, hcaor, sleephead, gerald</t>
  </si>
  <si>
    <t>⭐ Rihanna</t>
  </si>
  <si>
    <t>Don Smokecrack, John Louie, ReferredRhyme, BGFG</t>
  </si>
  <si>
    <t xml:space="preserve"> ⭐Sabrina Carpenter</t>
  </si>
  <si>
    <t>@Milk12</t>
  </si>
  <si>
    <t>⭐ Sampha</t>
  </si>
  <si>
    <t>maliceeee, Rythmic Reason, deadmemz,</t>
  </si>
  <si>
    <t>⭐ Selena Gomez</t>
  </si>
  <si>
    <r>
      <rPr>
        <rFont val="Inter"/>
        <b/>
        <color rgb="FFFFFFFF"/>
        <sz val="13.0"/>
      </rPr>
      <t>@</t>
    </r>
    <r>
      <rPr>
        <rFont val="Inter"/>
        <b/>
        <color rgb="FFFFFFFF"/>
        <sz val="13.0"/>
        <u/>
      </rPr>
      <t>selenaontop</t>
    </r>
    <r>
      <rPr>
        <rFont val="Inter"/>
        <b/>
        <color rgb="FFFFFFFF"/>
        <sz val="13.0"/>
      </rPr>
      <t>, SF12 on disc</t>
    </r>
  </si>
  <si>
    <t>⭐️ Shawn Mendes</t>
  </si>
  <si>
    <t>raymeta12, @the_real_ariana_granade</t>
  </si>
  <si>
    <t>⭐️ Ski Mask the Slump God</t>
  </si>
  <si>
    <t>tendai, deka</t>
  </si>
  <si>
    <t>⭐ Slowdive</t>
  </si>
  <si>
    <t>ecstasy</t>
  </si>
  <si>
    <t>⭐️ Steve Lacy</t>
  </si>
  <si>
    <t>genesis</t>
  </si>
  <si>
    <t>⭐️ Summrs</t>
  </si>
  <si>
    <t>zed</t>
  </si>
  <si>
    <t>⭐️ SZA</t>
  </si>
  <si>
    <t>netta</t>
  </si>
  <si>
    <r>
      <rPr>
        <rFont val="Inter"/>
        <b/>
        <color rgb="FFFFFF00"/>
        <sz val="24.0"/>
        <u/>
      </rPr>
      <t>⭐️ SZA</t>
    </r>
    <r>
      <rPr>
        <rFont val="Inter"/>
        <b/>
        <color rgb="FFFFFF00"/>
        <sz val="24.0"/>
        <u/>
      </rPr>
      <t xml:space="preserve"> [Alt #1]</t>
    </r>
  </si>
  <si>
    <t>noa</t>
  </si>
  <si>
    <t>⭐ The Weeknd</t>
  </si>
  <si>
    <r>
      <rPr>
        <rFont val="Inter"/>
        <b/>
        <color rgb="FFFFFFFF"/>
        <sz val="13.0"/>
        <u/>
      </rPr>
      <t>InDe_eD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KrackerZ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Faded</t>
    </r>
    <r>
      <rPr>
        <rFont val="Inter"/>
        <b/>
        <color rgb="FFFFFFFF"/>
        <sz val="13.0"/>
      </rPr>
      <t>, shri, raymeta12, Googmire</t>
    </r>
  </si>
  <si>
    <t>⭐️ Travis Scott</t>
  </si>
  <si>
    <t>lxns</t>
  </si>
  <si>
    <t>⭐️ Trippie Redd</t>
  </si>
  <si>
    <t>deadpops, raiden, snakeyyy</t>
  </si>
  <si>
    <t>⭐ Usher</t>
  </si>
  <si>
    <t>Wselenamoment</t>
  </si>
  <si>
    <t>⭐️ Wu - Tang Clan</t>
  </si>
  <si>
    <t>TK, kill, dxg51</t>
  </si>
  <si>
    <r>
      <rPr>
        <rFont val="Inter"/>
        <b/>
        <color rgb="FFB39E83"/>
        <sz val="24.0"/>
        <u/>
      </rPr>
      <t>⭐️ XXXTE</t>
    </r>
    <r>
      <rPr>
        <rFont val="Inter"/>
        <b/>
        <color rgb="FFB39E83"/>
        <sz val="24.0"/>
        <u/>
      </rPr>
      <t>NTACION</t>
    </r>
  </si>
  <si>
    <t>Zanthin, fart, goon, Mockingbird, justasoul, Bountry, Vlone, hcaor</t>
  </si>
  <si>
    <t>⭐ Yeat</t>
  </si>
  <si>
    <t>raglord, red, shock</t>
  </si>
  <si>
    <t>⭐️Young Thug</t>
  </si>
  <si>
    <t>raglord, againstscammers, sloth, shadow1235, moist, ricky, monki, Masaki Mirusaki</t>
  </si>
  <si>
    <t>⭐️ Yung Lean</t>
  </si>
  <si>
    <t>outpan, temperevelas</t>
  </si>
  <si>
    <t>⭐️ Yuno Miles</t>
  </si>
  <si>
    <r>
      <rPr>
        <rFont val="Inter"/>
        <b/>
        <color rgb="FFFFFFFF"/>
        <sz val="13.0"/>
        <u/>
      </rPr>
      <t>random asian man</t>
    </r>
    <r>
      <rPr>
        <rFont val="Inter"/>
        <b/>
        <color rgb="FFFFFFFF"/>
        <sz val="13.0"/>
      </rPr>
      <t>, lukie, yungtron</t>
    </r>
  </si>
  <si>
    <t>🤖 AI Models</t>
  </si>
  <si>
    <t>discord.gg/aihub</t>
  </si>
  <si>
    <t>🤖 Lawson</t>
  </si>
  <si>
    <t>xscapee</t>
  </si>
  <si>
    <r>
      <rPr>
        <rFont val="Inter"/>
        <b/>
        <color rgb="FFFEF851"/>
        <sz val="24.0"/>
        <u/>
      </rPr>
      <t xml:space="preserve">🎹 </t>
    </r>
    <r>
      <rPr>
        <rFont val="Inter"/>
        <b/>
        <color rgb="FFFEF851"/>
        <sz val="24.0"/>
        <u/>
      </rPr>
      <t>Comps &amp; Edits</t>
    </r>
  </si>
  <si>
    <t>Sophie, hcaor, Berais, Marin!, gv, vynyllia</t>
  </si>
  <si>
    <r>
      <rPr>
        <rFont val="Inter"/>
        <b/>
        <color rgb="FF34A853"/>
        <sz val="24.0"/>
        <u/>
      </rPr>
      <t xml:space="preserve">🎹 </t>
    </r>
    <r>
      <rPr>
        <rFont val="Inter"/>
        <b/>
        <color rgb="FF34A853"/>
        <sz val="24.0"/>
        <u/>
      </rPr>
      <t>Worst Comps &amp; Edits</t>
    </r>
  </si>
  <si>
    <t>Dyl🅰️n, flip, gv, daisy, Fade, slothsavedearth, m3lt, heatdeath</t>
  </si>
  <si>
    <t>🎹 Yedits</t>
  </si>
  <si>
    <t>lord_eyad_egg, Akimbo, andrewfella, m3lt</t>
  </si>
  <si>
    <t>🎭 Allegations</t>
  </si>
  <si>
    <r>
      <rPr>
        <rFont val="Inter"/>
        <b/>
        <color rgb="FFFFFFFF"/>
        <sz val="13.0"/>
      </rPr>
      <t xml:space="preserve">felix, yank, alibali, Da $hine, Wiirdo, FinalxNinja, yungicystar, Roses, </t>
    </r>
    <r>
      <rPr>
        <rFont val="Inter"/>
        <b/>
        <color rgb="FFFFFFFF"/>
        <sz val="13.0"/>
        <u/>
      </rPr>
      <t>Brimcoole</t>
    </r>
  </si>
  <si>
    <r>
      <rPr>
        <rFont val="Inter,Arial"/>
        <b/>
        <color rgb="FF814BF6"/>
        <sz val="24.0"/>
        <u/>
      </rPr>
      <t xml:space="preserve">🎭 </t>
    </r>
    <r>
      <rPr>
        <rFont val="Inter,Arial"/>
        <b/>
        <color rgb="FF814BF6"/>
        <sz val="24.0"/>
        <u/>
      </rPr>
      <t>Rap Disses Timeline</t>
    </r>
  </si>
  <si>
    <t>[iaon]</t>
  </si>
  <si>
    <r>
      <rPr>
        <rFont val="Inter,Arial"/>
        <b/>
        <color rgb="FFD5A6BD"/>
        <sz val="24.0"/>
        <u/>
      </rPr>
      <t xml:space="preserve">🎭 </t>
    </r>
    <r>
      <rPr>
        <rFont val="Inter,Arial"/>
        <b/>
        <color rgb="FFD5A6BD"/>
        <sz val="24.0"/>
        <u/>
      </rPr>
      <t>Underground Artists</t>
    </r>
  </si>
  <si>
    <t>laltie, lukie</t>
  </si>
  <si>
    <t>$uicideBoy$</t>
  </si>
  <si>
    <t>geeked</t>
  </si>
  <si>
    <t>1oneam</t>
  </si>
  <si>
    <t>slemns, fly</t>
  </si>
  <si>
    <t>2Pac</t>
  </si>
  <si>
    <t>@Jay Z</t>
  </si>
  <si>
    <t>21 Savage</t>
  </si>
  <si>
    <r>
      <rPr>
        <rFont val="Inter"/>
        <b/>
        <color rgb="FFFFFFFF"/>
        <sz val="13.0"/>
      </rPr>
      <t>@inDe_eD</t>
    </r>
    <r>
      <rPr>
        <rFont val="Inter"/>
        <b/>
        <color rgb="FFFFFFFF"/>
        <sz val="13.0"/>
      </rPr>
      <t xml:space="preserve"> &amp; Roses</t>
    </r>
  </si>
  <si>
    <t>🚩22Gz</t>
  </si>
  <si>
    <t>@Cocaine</t>
  </si>
  <si>
    <t>24kGoldn</t>
  </si>
  <si>
    <t>6Vib3z</t>
  </si>
  <si>
    <t>@Saiyaman999</t>
  </si>
  <si>
    <t>6LACK</t>
  </si>
  <si>
    <t>Deixyyy</t>
  </si>
  <si>
    <t>A$AP Ferg</t>
  </si>
  <si>
    <t>@Iceman</t>
  </si>
  <si>
    <r>
      <rPr>
        <rFont val="Inter"/>
        <b/>
        <color rgb="FF00FFFF"/>
        <sz val="24.0"/>
        <u/>
      </rPr>
      <t>A$AP Rocky</t>
    </r>
    <r>
      <rPr>
        <rFont val="Inter"/>
        <b/>
        <color rgb="FF00FFFF"/>
        <sz val="24.0"/>
      </rPr>
      <t xml:space="preserve"> [Alt]</t>
    </r>
  </si>
  <si>
    <r>
      <rPr>
        <rFont val="Inter"/>
        <b/>
        <color rgb="FFFFFFFF"/>
        <sz val="13.0"/>
      </rPr>
      <t>@InDe_eD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@IAmBatby</t>
    </r>
  </si>
  <si>
    <t>Aaliyah</t>
  </si>
  <si>
    <r>
      <rPr>
        <rFont val="Inter"/>
        <b/>
        <color rgb="FFFFFFFF"/>
        <sz val="13.0"/>
        <u/>
      </rPr>
      <t>tonixander</t>
    </r>
    <r>
      <rPr>
        <rFont val="Inter"/>
        <b/>
        <color rgb="FFFFFFFF"/>
        <sz val="13.0"/>
      </rPr>
      <t>, looserap, magik2338</t>
    </r>
  </si>
  <si>
    <t>🚩A Boogie With Dat Hoodie</t>
  </si>
  <si>
    <t>@EasyBreezyCz</t>
  </si>
  <si>
    <t>Addison Rae</t>
  </si>
  <si>
    <t>luvgalore on disc</t>
  </si>
  <si>
    <t>Adele</t>
  </si>
  <si>
    <t>wa1meabay</t>
  </si>
  <si>
    <t>Ameer Vann</t>
  </si>
  <si>
    <t>@thurston</t>
  </si>
  <si>
    <t>Andre 3000/Outkast</t>
  </si>
  <si>
    <t>Genesis</t>
  </si>
  <si>
    <t>Anderson .Paak</t>
  </si>
  <si>
    <t>vex</t>
  </si>
  <si>
    <t>Ant Clemons</t>
  </si>
  <si>
    <t>@Ant Clemons</t>
  </si>
  <si>
    <t>Arca</t>
  </si>
  <si>
    <t>@glitchdiva</t>
  </si>
  <si>
    <t>Ariana Grande [Alt]</t>
  </si>
  <si>
    <t>@RAF365</t>
  </si>
  <si>
    <t>Aries</t>
  </si>
  <si>
    <t>skid, scranton</t>
  </si>
  <si>
    <t>Aristotle Benoit</t>
  </si>
  <si>
    <t>rentherunner, june</t>
  </si>
  <si>
    <t>Ashley Tisdale</t>
  </si>
  <si>
    <t>IKEAIMPATIENT</t>
  </si>
  <si>
    <t>Ashnikko</t>
  </si>
  <si>
    <t>slayla1, tyler, cyborg.jake, mitinys</t>
  </si>
  <si>
    <t>ATEYABA</t>
  </si>
  <si>
    <t>jovial_fox_16112 on disc</t>
  </si>
  <si>
    <t>Aurora</t>
  </si>
  <si>
    <t>rain51db on disc</t>
  </si>
  <si>
    <t>Autumn!</t>
  </si>
  <si>
    <t>Ava Max</t>
  </si>
  <si>
    <t>Crewe's Corner</t>
  </si>
  <si>
    <r>
      <rPr>
        <rFont val="Inter"/>
        <b/>
        <color rgb="FFE69138"/>
        <sz val="24.0"/>
        <u/>
      </rPr>
      <t>Ava Max</t>
    </r>
    <r>
      <rPr>
        <rFont val="Inter"/>
        <b/>
        <color rgb="FFE69138"/>
        <sz val="24.0"/>
      </rPr>
      <t xml:space="preserve"> [Alt]</t>
    </r>
  </si>
  <si>
    <r>
      <rPr>
        <rFont val="Inter"/>
        <b/>
        <color rgb="FFFFFFFF"/>
        <sz val="13.0"/>
      </rPr>
      <t>@guyfilmoutsold</t>
    </r>
    <r>
      <rPr>
        <rFont val="Inter"/>
        <b/>
        <color rgb="FFFFFFFF"/>
        <sz val="13.0"/>
      </rPr>
      <t xml:space="preserve"> &amp; Oomf</t>
    </r>
  </si>
  <si>
    <t>Avicii</t>
  </si>
  <si>
    <t>@OptimalRegion</t>
  </si>
  <si>
    <t>🚩Avril Lavigne</t>
  </si>
  <si>
    <t>jamie (ripmyheartout)</t>
  </si>
  <si>
    <t>Ayesha Erotica</t>
  </si>
  <si>
    <t>@guyfilmoutsold</t>
  </si>
  <si>
    <t>Baby Keem [Alt]</t>
  </si>
  <si>
    <r>
      <rPr>
        <rFont val="Inter"/>
        <b/>
        <color rgb="FFFFFFFF"/>
        <sz val="13.0"/>
      </rPr>
      <t>@Aidan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@zoaR</t>
    </r>
  </si>
  <si>
    <t>Bad Bunny</t>
  </si>
  <si>
    <t>valent</t>
  </si>
  <si>
    <t>Bebe Rexha</t>
  </si>
  <si>
    <t>@leok</t>
  </si>
  <si>
    <r>
      <rPr>
        <rFont val="Inter"/>
        <b/>
        <color rgb="FFCFE2F3"/>
        <sz val="24.0"/>
        <u/>
      </rPr>
      <t>Beyoncé</t>
    </r>
    <r>
      <rPr>
        <rFont val="Inter"/>
        <b/>
        <color rgb="FFCFE2F3"/>
        <sz val="24.0"/>
        <u/>
      </rPr>
      <t xml:space="preserve"> &amp; Destiny's Child</t>
    </r>
  </si>
  <si>
    <r>
      <rPr>
        <rFont val="Inter"/>
        <b/>
        <color rgb="FFFFFFFF"/>
        <sz val="13.0"/>
        <u/>
      </rPr>
      <t>Jeen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noa</t>
    </r>
    <r>
      <rPr>
        <rFont val="Inter"/>
        <b/>
        <color rgb="FFFFFFFF"/>
        <sz val="13.0"/>
      </rPr>
      <t xml:space="preserve"> &amp; raymeta12</t>
    </r>
  </si>
  <si>
    <r>
      <rPr>
        <rFont val="Inter"/>
        <b/>
        <color rgb="FF741C47"/>
        <sz val="24.0"/>
        <u/>
      </rPr>
      <t>Beyoncé</t>
    </r>
    <r>
      <rPr>
        <rFont val="Inter"/>
        <b/>
        <color rgb="FF741C47"/>
        <sz val="24.0"/>
      </rPr>
      <t xml:space="preserve"> [Alt]</t>
    </r>
  </si>
  <si>
    <t>@glorychild</t>
  </si>
  <si>
    <t>BIG L</t>
  </si>
  <si>
    <t>troabroa, yeezus528</t>
  </si>
  <si>
    <t>Big Sean</t>
  </si>
  <si>
    <t>@IAmBatBatby</t>
  </si>
  <si>
    <r>
      <rPr>
        <rFont val="Inter"/>
        <b/>
        <color rgb="FFFF0000"/>
        <sz val="24.0"/>
      </rPr>
      <t>B</t>
    </r>
    <r>
      <rPr>
        <rFont val="Inter"/>
        <b/>
        <color rgb="FFFF0000"/>
        <sz val="24.0"/>
      </rPr>
      <t>ig Time Rush</t>
    </r>
  </si>
  <si>
    <t>@joey8696</t>
  </si>
  <si>
    <t>Billie Eilish [Alt #2]</t>
  </si>
  <si>
    <t>labrinth</t>
  </si>
  <si>
    <t>BLACKPINK</t>
  </si>
  <si>
    <t>notok</t>
  </si>
  <si>
    <t>Black Kray</t>
  </si>
  <si>
    <r>
      <rPr>
        <rFont val="Inter"/>
        <b/>
        <color rgb="FFFFFFFF"/>
        <sz val="13.0"/>
        <u/>
      </rPr>
      <t>vxnnuntitled</t>
    </r>
    <r>
      <rPr>
        <rFont val="Inter"/>
        <b/>
        <color rgb="FFFFFFFF"/>
        <sz val="13.0"/>
      </rPr>
      <t>, righth4nddi4m0nd</t>
    </r>
  </si>
  <si>
    <t>Bladee</t>
  </si>
  <si>
    <t>@VXSMC</t>
  </si>
  <si>
    <t>Blood Orange</t>
  </si>
  <si>
    <t>Da $hine</t>
  </si>
  <si>
    <t>Bon Iver</t>
  </si>
  <si>
    <t>ImpossibleWhopper</t>
  </si>
  <si>
    <t>Bonnie Mckee</t>
  </si>
  <si>
    <t>drunkenaor</t>
  </si>
  <si>
    <t>brakence</t>
  </si>
  <si>
    <t>skidxml_</t>
  </si>
  <si>
    <t>Brent Faiyaz</t>
  </si>
  <si>
    <t>lioaf &amp; noa</t>
  </si>
  <si>
    <t>Britney Spears</t>
  </si>
  <si>
    <t>@bsfan19</t>
  </si>
  <si>
    <t>Bryson Tiller</t>
  </si>
  <si>
    <t>lioaf</t>
  </si>
  <si>
    <t>BROCKHAMPTON</t>
  </si>
  <si>
    <t xml:space="preserve"> u/MagicalScarf</t>
  </si>
  <si>
    <t>Camila Cabello</t>
  </si>
  <si>
    <t>milagoat, kevich</t>
  </si>
  <si>
    <r>
      <rPr>
        <rFont val="Inter"/>
        <b/>
        <color rgb="FFFFFFFF"/>
        <sz val="24.0"/>
        <u/>
      </rPr>
      <t>Camila Cabello</t>
    </r>
    <r>
      <rPr>
        <rFont val="Inter"/>
        <b/>
        <color rgb="FFFFFFFF"/>
        <sz val="24.0"/>
        <u/>
      </rPr>
      <t xml:space="preserve"> [Alt]</t>
    </r>
  </si>
  <si>
    <t>@cleopatra</t>
  </si>
  <si>
    <t>Capital STEEZ</t>
  </si>
  <si>
    <t>kill aka piirates</t>
  </si>
  <si>
    <t>Car Seat Headrest</t>
  </si>
  <si>
    <t>Chel</t>
  </si>
  <si>
    <t>Cardi B</t>
  </si>
  <si>
    <r>
      <rPr>
        <rFont val="Inter"/>
        <b/>
        <color rgb="FFFFFFFF"/>
        <sz val="13.0"/>
        <u/>
      </rPr>
      <t>Bardisoul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BartenderDeco</t>
    </r>
  </si>
  <si>
    <t>Central Cee</t>
  </si>
  <si>
    <t>DarkStakerz</t>
  </si>
  <si>
    <r>
      <rPr>
        <rFont val="Inter"/>
        <b/>
        <color rgb="FFFFC64C"/>
        <sz val="24.0"/>
        <u/>
      </rPr>
      <t>Charli XCX</t>
    </r>
    <r>
      <rPr>
        <rFont val="Inter"/>
        <b/>
        <color rgb="FFFFC64C"/>
        <sz val="24.0"/>
      </rPr>
      <t xml:space="preserve"> [Alt]</t>
    </r>
  </si>
  <si>
    <t>@XCX Archivist @kiwieater @Raupeka</t>
  </si>
  <si>
    <t>Charli XCX [Alt #2]</t>
  </si>
  <si>
    <t>areuthereeeforme</t>
  </si>
  <si>
    <t>Chance The Rapper</t>
  </si>
  <si>
    <t>@Nyla_Starkiler, @FlippinFluff</t>
  </si>
  <si>
    <t>Chance The Rapper [Alt]</t>
  </si>
  <si>
    <t>x3mili, chanoguide, king.dar1us., slothsavedearth</t>
  </si>
  <si>
    <t>Chance The Rapper [2018]</t>
  </si>
  <si>
    <r>
      <rPr>
        <rFont val="Inter"/>
        <b/>
        <color rgb="FFFFFFFF"/>
        <sz val="13.0"/>
      </rPr>
      <t>U/WeAreNumber_One @W_1</t>
    </r>
    <r>
      <rPr>
        <rFont val="Inter"/>
        <b/>
        <color rgb="FFFFFFFF"/>
        <sz val="13.0"/>
      </rPr>
      <t xml:space="preserve">
Tracke</t>
    </r>
    <r>
      <rPr>
        <rFont val="Inter"/>
        <b/>
        <color rgb="FFFFFFFF"/>
        <sz val="13.0"/>
      </rPr>
      <t>r</t>
    </r>
  </si>
  <si>
    <t>Charlie Puth</t>
  </si>
  <si>
    <t>leethelemur &amp; lonelyproductions on disc</t>
  </si>
  <si>
    <t>Chappell Roan</t>
  </si>
  <si>
    <r>
      <rPr>
        <rFont val="Inter"/>
        <b/>
        <color theme="0"/>
        <sz val="13.0"/>
      </rPr>
      <t xml:space="preserve">klhrfan, </t>
    </r>
    <r>
      <rPr>
        <rFont val="Inter"/>
        <b/>
        <color theme="0"/>
        <sz val="13.0"/>
        <u/>
      </rPr>
      <t>vex</t>
    </r>
  </si>
  <si>
    <t>ChaseSYNX</t>
  </si>
  <si>
    <t>antshortnose on disc</t>
  </si>
  <si>
    <t>Che</t>
  </si>
  <si>
    <t>rPhanlom</t>
  </si>
  <si>
    <r>
      <rPr>
        <rFont val="Inter"/>
        <b/>
        <color rgb="FF000000"/>
        <sz val="24.0"/>
        <u/>
      </rPr>
      <t>Che</t>
    </r>
    <r>
      <rPr>
        <rFont val="Inter"/>
        <b/>
        <color rgb="FF000000"/>
        <sz val="24.0"/>
        <u/>
      </rPr>
      <t xml:space="preserve"> [Alt #1]</t>
    </r>
  </si>
  <si>
    <t>fitz &amp; Zero (sheneedaride)</t>
  </si>
  <si>
    <t>Che [Alt #2]</t>
  </si>
  <si>
    <t>slemns, greifed, zkxg, wakeuptheo, aforeverthing</t>
  </si>
  <si>
    <t>Chris Brown</t>
  </si>
  <si>
    <t>GrimR3xx &amp; Reggie</t>
  </si>
  <si>
    <t>Chris Brown [Alt #1]</t>
  </si>
  <si>
    <t>@AA14</t>
  </si>
  <si>
    <r>
      <rPr>
        <rFont val="Inter"/>
        <b/>
        <color rgb="FF000000"/>
        <sz val="24.0"/>
      </rPr>
      <t xml:space="preserve"> 🚩</t>
    </r>
    <r>
      <rPr>
        <rFont val="Inter"/>
        <b/>
        <color rgb="FF4C1130"/>
        <sz val="24.0"/>
        <u/>
      </rPr>
      <t>City Morgue</t>
    </r>
  </si>
  <si>
    <t>@sosmula on disc</t>
  </si>
  <si>
    <t>Clairo</t>
  </si>
  <si>
    <t>miaou</t>
  </si>
  <si>
    <t>Clams Casino</t>
  </si>
  <si>
    <t>KILLRITE, Zanthin, meatkeeelf0kk</t>
  </si>
  <si>
    <t>Conan Gray</t>
  </si>
  <si>
    <t>hesftdt94</t>
  </si>
  <si>
    <t>Coyote Archive</t>
  </si>
  <si>
    <t>king.dar1us.</t>
  </si>
  <si>
    <t>Creamer Nation</t>
  </si>
  <si>
    <t>Whisp, wockexperience, Moist, Alis, ColbyJackChedda</t>
  </si>
  <si>
    <t>D Savage</t>
  </si>
  <si>
    <t>@ej</t>
  </si>
  <si>
    <t>Daft Punk</t>
  </si>
  <si>
    <t>aj834</t>
  </si>
  <si>
    <t>Daft Punk [Alt]</t>
  </si>
  <si>
    <t>NikLaffe</t>
  </si>
  <si>
    <t>Daniel Caesar</t>
  </si>
  <si>
    <t>aeol</t>
  </si>
  <si>
    <t>Danny Brown</t>
  </si>
  <si>
    <t>@madvilliany</t>
  </si>
  <si>
    <t>Days of the New</t>
  </si>
  <si>
    <t>DukeSlayer64</t>
  </si>
  <si>
    <t>Death Grips</t>
  </si>
  <si>
    <t>Kanye West#7874</t>
  </si>
  <si>
    <t>Deftones</t>
  </si>
  <si>
    <t>troabroa</t>
  </si>
  <si>
    <t>Demi Lovato</t>
  </si>
  <si>
    <t>raymeta12, cheesy leaks</t>
  </si>
  <si>
    <t>Denzel Curry</t>
  </si>
  <si>
    <t>Tereyağız, hbesok!</t>
  </si>
  <si>
    <t>Denzel Curry [Alt #1]</t>
  </si>
  <si>
    <t>m3ltmyeyez</t>
  </si>
  <si>
    <t>Destroy Lonely [Alt #1]</t>
  </si>
  <si>
    <t>geeked#9661</t>
  </si>
  <si>
    <t>Dixie D'amelio</t>
  </si>
  <si>
    <t>superaliveandover on disc</t>
  </si>
  <si>
    <t>DJ Premier/Gang Starr</t>
  </si>
  <si>
    <t>mel0njuice</t>
  </si>
  <si>
    <t>Doechii</t>
  </si>
  <si>
    <r>
      <rPr>
        <rFont val="Inter"/>
        <b/>
        <color rgb="FFFFFFFF"/>
        <sz val="13.0"/>
        <u/>
      </rPr>
      <t>RunAw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dankuul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Brimcoole</t>
    </r>
  </si>
  <si>
    <t>Dominic Fike</t>
  </si>
  <si>
    <t>@DylanF1</t>
  </si>
  <si>
    <r>
      <rPr>
        <rFont val="Inter"/>
        <b/>
        <color rgb="FFD0E0E3"/>
        <sz val="24.0"/>
        <u/>
      </rPr>
      <t>Don Toliver</t>
    </r>
    <r>
      <rPr>
        <rFont val="Inter"/>
        <b/>
        <color rgb="FFD0E0E3"/>
        <sz val="24.0"/>
        <u/>
      </rPr>
      <t xml:space="preserve"> [Alt #1]</t>
    </r>
  </si>
  <si>
    <r>
      <rPr>
        <rFont val="Inter"/>
        <b/>
        <color rgb="FFFFFFFF"/>
        <sz val="13.0"/>
        <u/>
      </rPr>
      <t>notdontoliver</t>
    </r>
    <r>
      <rPr>
        <rFont val="Inter"/>
        <b/>
        <color rgb="FFFFFFFF"/>
        <sz val="13.0"/>
      </rPr>
      <t>, Alei &amp; Roses</t>
    </r>
  </si>
  <si>
    <t>Don Toliver [Alt #2]</t>
  </si>
  <si>
    <t>Alei, Roses &amp; NotDonToliver</t>
  </si>
  <si>
    <t>Dr. Dre/N.W.A</t>
  </si>
  <si>
    <t>Dr. Dre Discord</t>
  </si>
  <si>
    <t xml:space="preserve">Drake [Alt] </t>
  </si>
  <si>
    <t>@CertifiedTrackerBoy</t>
  </si>
  <si>
    <t>Dream</t>
  </si>
  <si>
    <t>PurpleEyesMusic</t>
  </si>
  <si>
    <t>Dua Lipa</t>
  </si>
  <si>
    <r>
      <rPr>
        <rFont val="Inter"/>
        <b/>
        <color rgb="FFFFFFFF"/>
        <sz val="13.0"/>
        <u/>
      </rPr>
      <t>raymeta12</t>
    </r>
    <r>
      <rPr>
        <rFont val="Inter"/>
        <b/>
        <color rgb="FFFFFFFF"/>
        <sz val="13.0"/>
      </rPr>
      <t xml:space="preserve"> &amp; Dula Peep</t>
    </r>
  </si>
  <si>
    <r>
      <rPr>
        <rFont val="Inter"/>
        <b/>
        <color rgb="FFFF00FF"/>
        <sz val="24.0"/>
        <u/>
      </rPr>
      <t>Dua Lipa</t>
    </r>
    <r>
      <rPr>
        <rFont val="Inter"/>
        <b/>
        <color rgb="FFFF00FF"/>
        <sz val="24.0"/>
      </rPr>
      <t xml:space="preserve"> [Alt]</t>
    </r>
  </si>
  <si>
    <t>@Emerald</t>
  </si>
  <si>
    <t>Earl Sweatshirt</t>
  </si>
  <si>
    <t>/u/Puzzlehead_Bit7904 gabu#4801 @plaguedoctresss</t>
  </si>
  <si>
    <t>Edward Skeletrix</t>
  </si>
  <si>
    <t>goon, jer, bunboi, varion, Macncheese0</t>
  </si>
  <si>
    <t>Ecco2k</t>
  </si>
  <si>
    <t>monsterTUBE_xxx on Twitter</t>
  </si>
  <si>
    <t>ericdoa</t>
  </si>
  <si>
    <t xml:space="preserve"> bxpolar.mp4</t>
  </si>
  <si>
    <t>Ethel Cain</t>
  </si>
  <si>
    <t>slayla1, angel, hospitalbeds, missinghimin4k</t>
  </si>
  <si>
    <t>Elita Harkov</t>
  </si>
  <si>
    <t>yurei, slayla1, tyler</t>
  </si>
  <si>
    <t>🚩Evanescence</t>
  </si>
  <si>
    <t>nothearts4myself on discord</t>
  </si>
  <si>
    <t>Fifth Harmony</t>
  </si>
  <si>
    <t>wxytiv on disc</t>
  </si>
  <si>
    <t>Fetty Wap</t>
  </si>
  <si>
    <r>
      <rPr>
        <rFont val="Inter"/>
        <b/>
        <color rgb="FFFFFFFF"/>
        <sz val="13.0"/>
      </rPr>
      <t>@Fetty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@ichirofan10011</t>
    </r>
  </si>
  <si>
    <t>Fivio Foreign</t>
  </si>
  <si>
    <t>Shadow</t>
  </si>
  <si>
    <r>
      <rPr>
        <rFont val="Inter"/>
        <b/>
        <color rgb="FFE6913A"/>
        <sz val="24.0"/>
        <u/>
      </rPr>
      <t>🚩Fivio Foreign</t>
    </r>
    <r>
      <rPr>
        <rFont val="Inter"/>
        <b/>
        <color rgb="FFE6913A"/>
        <sz val="24.0"/>
        <u/>
      </rPr>
      <t xml:space="preserve"> [Alt]</t>
    </r>
  </si>
  <si>
    <t>FKA Twigs</t>
  </si>
  <si>
    <t>wildandalooone</t>
  </si>
  <si>
    <t>FLO</t>
  </si>
  <si>
    <t>boyfromsouthdetroit</t>
  </si>
  <si>
    <t>FLO [Alt]</t>
  </si>
  <si>
    <t>🚩Francis and the lights</t>
  </si>
  <si>
    <t>/u/oreasseater</t>
  </si>
  <si>
    <t>Fred Again..</t>
  </si>
  <si>
    <t>vaduz on disc</t>
  </si>
  <si>
    <t>Freddie Dredd</t>
  </si>
  <si>
    <t>everglades#2139</t>
  </si>
  <si>
    <t>Freddie Gibbs</t>
  </si>
  <si>
    <r>
      <rPr>
        <rFont val="Inter"/>
        <b/>
        <color rgb="FFFFFFFF"/>
        <sz val="13.0"/>
        <u/>
      </rPr>
      <t>@madvilliany</t>
    </r>
    <r>
      <rPr>
        <rFont val="Inter"/>
        <b/>
        <color rgb="FFFFFFFF"/>
        <sz val="13.0"/>
        <u/>
      </rPr>
      <t xml:space="preserve">, </t>
    </r>
    <r>
      <rPr>
        <rFont val="Inter"/>
        <b/>
        <color rgb="FFFFFFFF"/>
        <sz val="13.0"/>
        <u/>
      </rPr>
      <t>vexlcx</t>
    </r>
  </si>
  <si>
    <t>Future</t>
  </si>
  <si>
    <t>inDe_eD, Chikibiki &amp; Slixx</t>
  </si>
  <si>
    <r>
      <rPr>
        <rFont val="Inter"/>
        <b/>
        <color rgb="FF000000"/>
        <sz val="24.0"/>
        <u/>
      </rPr>
      <t>Future</t>
    </r>
    <r>
      <rPr>
        <rFont val="Inter"/>
        <b/>
        <color rgb="FF000000"/>
        <sz val="24.0"/>
        <u/>
      </rPr>
      <t xml:space="preserve"> [Alt #1]</t>
    </r>
  </si>
  <si>
    <r>
      <rPr>
        <rFont val="Inter"/>
        <b/>
        <color rgb="FFFFFFFF"/>
        <sz val="13.0"/>
      </rPr>
      <t>@InDe_eD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@FGB</t>
    </r>
  </si>
  <si>
    <t>Future [Alt #2]</t>
  </si>
  <si>
    <t>@slimeystonersex</t>
  </si>
  <si>
    <t>Future [Alt #3]</t>
  </si>
  <si>
    <r>
      <rPr>
        <rFont val="Inter"/>
        <b/>
        <color rgb="FFFFFFFF"/>
        <sz val="13.0"/>
      </rPr>
      <t>@FGB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@Slixx56</t>
    </r>
  </si>
  <si>
    <t>Glaive</t>
  </si>
  <si>
    <t>dbtua</t>
  </si>
  <si>
    <t>Glaive [Alt #1]</t>
  </si>
  <si>
    <t>@larryinsider</t>
  </si>
  <si>
    <t>G.O.A.T. Music</t>
  </si>
  <si>
    <t>Alekei</t>
  </si>
  <si>
    <t>Gorillaz</t>
  </si>
  <si>
    <t>vertie, deka</t>
  </si>
  <si>
    <t>Gorillaz Art</t>
  </si>
  <si>
    <t>zombiepuppies</t>
  </si>
  <si>
    <t>Gracie Abrams</t>
  </si>
  <si>
    <t>@mirrorball</t>
  </si>
  <si>
    <t>Gunna</t>
  </si>
  <si>
    <t>raglord, fishybusiness, CST</t>
  </si>
  <si>
    <t>🚩Gunna [Alt #1]</t>
  </si>
  <si>
    <t>GY!BE (Live)</t>
  </si>
  <si>
    <t>e-tremblay</t>
  </si>
  <si>
    <t>Halsey</t>
  </si>
  <si>
    <t>@PackRunnerEthan</t>
  </si>
  <si>
    <t>Haunted Mound</t>
  </si>
  <si>
    <t>miaslayer, 2h8q, crucifixion.shawty, screwgaze, pinknintendo, JAYDAHEATER!</t>
  </si>
  <si>
    <t>🚩Hemlocke Springs</t>
  </si>
  <si>
    <t>@flowepantheress</t>
  </si>
  <si>
    <t>Harry Styles</t>
  </si>
  <si>
    <t>Harry Styles [Alt #1]</t>
  </si>
  <si>
    <t>notdontoliver</t>
  </si>
  <si>
    <t>H.E.R.</t>
  </si>
  <si>
    <r>
      <rPr>
        <rFont val="Inter"/>
        <b/>
        <color rgb="FFFFFFFF"/>
        <sz val="13.0"/>
        <u/>
      </rPr>
      <t>lioaf</t>
    </r>
    <r>
      <rPr>
        <rFont val="Inter"/>
        <b/>
        <color rgb="FFFFFFFF"/>
        <sz val="13.0"/>
      </rPr>
      <t xml:space="preserve"> &amp; </t>
    </r>
    <r>
      <rPr>
        <rFont val="Inter"/>
        <b/>
        <color rgb="FFFFFFFF"/>
        <sz val="13.0"/>
        <u/>
      </rPr>
      <t>skaura2</t>
    </r>
  </si>
  <si>
    <t>Homicide Gang [Alt #1]</t>
  </si>
  <si>
    <t>MaccLad#4270</t>
  </si>
  <si>
    <t>Homicide Gang [Alt #2]</t>
  </si>
  <si>
    <t>bafuhmet</t>
  </si>
  <si>
    <t>ian</t>
  </si>
  <si>
    <t xml:space="preserve">Zedroz	</t>
  </si>
  <si>
    <t>ian [Alt]</t>
  </si>
  <si>
    <t xml:space="preserve">y0usly </t>
  </si>
  <si>
    <t>Iann Dior</t>
  </si>
  <si>
    <t>@Capri</t>
  </si>
  <si>
    <t>🚩Ice Cube</t>
  </si>
  <si>
    <t>@JuB</t>
  </si>
  <si>
    <t>Ice Spice</t>
  </si>
  <si>
    <r>
      <rPr>
        <rFont val="Inter"/>
        <b/>
        <color rgb="FFFFFFFF"/>
        <sz val="13.0"/>
      </rPr>
      <t xml:space="preserve">fishybusyness, </t>
    </r>
    <r>
      <rPr>
        <rFont val="Inter"/>
        <b/>
        <color rgb="FFFFFFFF"/>
        <sz val="13.0"/>
        <u/>
      </rPr>
      <t>Jeen</t>
    </r>
    <r>
      <rPr>
        <rFont val="Inter"/>
        <b/>
        <color rgb="FFFFFFFF"/>
        <sz val="13.0"/>
      </rPr>
      <t xml:space="preserve"> &amp; Awesomefied</t>
    </r>
  </si>
  <si>
    <r>
      <rPr>
        <rFont val="Inter"/>
        <b/>
        <color rgb="FF000000"/>
        <sz val="24.0"/>
        <u/>
      </rPr>
      <t>Ice Spice</t>
    </r>
    <r>
      <rPr>
        <rFont val="Inter"/>
        <b/>
        <color rgb="FF000000"/>
        <sz val="24.0"/>
      </rPr>
      <t xml:space="preserve"> [Alt]</t>
    </r>
  </si>
  <si>
    <t>@snowsquire</t>
  </si>
  <si>
    <t>Iggy Azalea</t>
  </si>
  <si>
    <t>trapgold on disc</t>
  </si>
  <si>
    <t>ILOVEMAKONNEN</t>
  </si>
  <si>
    <t>king.dar1us. , tayilorr, ladiradi</t>
  </si>
  <si>
    <t>Imagine Dragons</t>
  </si>
  <si>
    <t xml:space="preserve">milagoat, kevich, thatvenicebitch, mysticfox	</t>
  </si>
  <si>
    <t>International Jefe</t>
  </si>
  <si>
    <t>Roses</t>
  </si>
  <si>
    <t>Isaiah Rashad</t>
  </si>
  <si>
    <t>FinalxNinja</t>
  </si>
  <si>
    <t>Isaiah Rashad [Alt]</t>
  </si>
  <si>
    <t>IAmBatby, Trash, Maddie, Attam &amp; mista ride the whipp</t>
  </si>
  <si>
    <t>IShowSpeed</t>
  </si>
  <si>
    <t xml:space="preserve">hyphenwt	</t>
  </si>
  <si>
    <t>IShowSpeed [Alt #1]</t>
  </si>
  <si>
    <t>Santi</t>
  </si>
  <si>
    <t>J.Cole [Alt]</t>
  </si>
  <si>
    <t>@Longtou</t>
  </si>
  <si>
    <t>🚩Jack Boy</t>
  </si>
  <si>
    <t>Jack Stauber</t>
  </si>
  <si>
    <t>Sophie (janettevivienne)</t>
  </si>
  <si>
    <t>James Blake</t>
  </si>
  <si>
    <t>SukilsFem</t>
  </si>
  <si>
    <t>Jane Remover</t>
  </si>
  <si>
    <t>themusicnerdguy, shadz, slayer, gerald3</t>
  </si>
  <si>
    <t>Jai Paul</t>
  </si>
  <si>
    <t>/u/ghostbubbles</t>
  </si>
  <si>
    <t>Jake Chudnow</t>
  </si>
  <si>
    <t>Matoseb</t>
  </si>
  <si>
    <t>Jason Malachi</t>
  </si>
  <si>
    <t>Jay Critch</t>
  </si>
  <si>
    <t>@Jay Critch</t>
  </si>
  <si>
    <t>Jaydes</t>
  </si>
  <si>
    <t>charmlefleur on disc</t>
  </si>
  <si>
    <t>Jay Electronica</t>
  </si>
  <si>
    <t>@Oreo Eater</t>
  </si>
  <si>
    <t>Jazmin Bean</t>
  </si>
  <si>
    <t>yurei, skayla1, cyborg.jake, angel</t>
  </si>
  <si>
    <t>Jeleel</t>
  </si>
  <si>
    <t>coad</t>
  </si>
  <si>
    <t>Jennifer Lopez</t>
  </si>
  <si>
    <t>@insomniacj &amp; JLouboutins</t>
  </si>
  <si>
    <t>Jeremih</t>
  </si>
  <si>
    <r>
      <rPr>
        <rFont val="Inter"/>
        <b/>
        <color rgb="FFFFFFFF"/>
        <sz val="13.0"/>
      </rPr>
      <t>@InDe_eD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 xml:space="preserve"> @thxyuvi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@Luh</t>
    </r>
  </si>
  <si>
    <t>Joey Valence &amp; Brae</t>
  </si>
  <si>
    <t>are4</t>
  </si>
  <si>
    <r>
      <rPr>
        <rFont val="Inter"/>
        <b/>
        <color rgb="FF232054"/>
        <sz val="24.0"/>
        <u/>
      </rPr>
      <t xml:space="preserve">🚩 </t>
    </r>
    <r>
      <rPr>
        <rFont val="Inter"/>
        <b/>
        <color rgb="FF232054"/>
        <sz val="24.0"/>
        <u/>
      </rPr>
      <t>Joji / Pink Guy</t>
    </r>
    <r>
      <rPr>
        <rFont val="Inter"/>
        <b/>
        <color rgb="FF232054"/>
        <sz val="24.0"/>
        <u/>
      </rPr>
      <t xml:space="preserve"> [Alt]</t>
    </r>
  </si>
  <si>
    <t>JPEGMAFIA [Alt #1]</t>
  </si>
  <si>
    <t>miserthegoat on disc</t>
  </si>
  <si>
    <r>
      <rPr>
        <rFont val="Inter"/>
        <b/>
        <color rgb="FF000000"/>
        <sz val="24.0"/>
        <u/>
      </rPr>
      <t>Juice WRLD</t>
    </r>
    <r>
      <rPr>
        <rFont val="Inter"/>
        <b/>
        <color rgb="FF000000"/>
        <sz val="24.0"/>
        <u/>
      </rPr>
      <t xml:space="preserve"> [Alt #1]</t>
    </r>
  </si>
  <si>
    <r>
      <rPr>
        <rFont val="Inter"/>
        <b/>
        <color rgb="FFFFFFFF"/>
        <sz val="13.0"/>
      </rPr>
      <t>@EasyBreezyCz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@corms</t>
    </r>
  </si>
  <si>
    <t>Juice WRLD [Alt #2]</t>
  </si>
  <si>
    <r>
      <rPr>
        <rFont val="Inter"/>
        <b/>
        <color rgb="FFFFFFFF"/>
        <sz val="13.0"/>
      </rPr>
      <t>@SONICBEAST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@In_DeeD</t>
    </r>
  </si>
  <si>
    <t>Julia Michaels</t>
  </si>
  <si>
    <t>Justice</t>
  </si>
  <si>
    <t>Justin Bieber</t>
  </si>
  <si>
    <t>@Bizzle</t>
  </si>
  <si>
    <t>Justin Timberlake</t>
  </si>
  <si>
    <t>Justxn Paul</t>
  </si>
  <si>
    <t>JVKE</t>
  </si>
  <si>
    <t>K4$H K4$$!n0</t>
  </si>
  <si>
    <t>xyan</t>
  </si>
  <si>
    <t>Kacey Musgraves</t>
  </si>
  <si>
    <t>@aviciinternational</t>
  </si>
  <si>
    <t>KARRAHBOOO</t>
  </si>
  <si>
    <t>Roses, thxyuvi</t>
  </si>
  <si>
    <t>Kali Uchis</t>
  </si>
  <si>
    <t>honey baby, skaura2, kama, lioaf</t>
  </si>
  <si>
    <t>Katy Perry</t>
  </si>
  <si>
    <r>
      <rPr>
        <rFont val="Inter"/>
        <b/>
        <color rgb="FFE69138"/>
        <sz val="24.0"/>
        <u/>
      </rPr>
      <t>Katy Perry</t>
    </r>
    <r>
      <rPr>
        <rFont val="Inter"/>
        <b/>
        <color rgb="FFE69138"/>
        <sz val="24.0"/>
      </rPr>
      <t xml:space="preserve"> [Alt]</t>
    </r>
  </si>
  <si>
    <t>KayCyy</t>
  </si>
  <si>
    <t>KayCyy Hub</t>
  </si>
  <si>
    <t>Kay Flock</t>
  </si>
  <si>
    <r>
      <rPr>
        <rFont val="Inter"/>
        <b/>
        <color rgb="FFFFFFFF"/>
        <sz val="13.0"/>
        <u/>
      </rPr>
      <t>DarkStakerz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syrup&lt;3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raglord</t>
    </r>
  </si>
  <si>
    <t>KAYTRANADA</t>
  </si>
  <si>
    <t>astrldzz, spaceofsaturn</t>
  </si>
  <si>
    <r>
      <rPr>
        <rFont val="Inter"/>
        <b/>
        <color rgb="FF434343"/>
        <sz val="24.0"/>
        <u/>
      </rPr>
      <t>Ken Carson</t>
    </r>
    <r>
      <rPr>
        <rFont val="Inter"/>
        <b/>
        <color rgb="FF434343"/>
        <sz val="24.0"/>
        <u/>
      </rPr>
      <t xml:space="preserve"> [Alt]</t>
    </r>
  </si>
  <si>
    <t>bubsx</t>
  </si>
  <si>
    <t>Kero Kero Bonito</t>
  </si>
  <si>
    <t>kerokerobon1to</t>
  </si>
  <si>
    <t>Kid Cudi [Alt]</t>
  </si>
  <si>
    <t>@Zach3656</t>
  </si>
  <si>
    <t>Kiesza</t>
  </si>
  <si>
    <t>🚩Killy</t>
  </si>
  <si>
    <t>@Phan</t>
  </si>
  <si>
    <t>Kim Petras</t>
  </si>
  <si>
    <t>King Von</t>
  </si>
  <si>
    <t>@FinalxNinja</t>
  </si>
  <si>
    <t>Kodak Black</t>
  </si>
  <si>
    <t>Krewella</t>
  </si>
  <si>
    <t>@GetLittUp</t>
  </si>
  <si>
    <t>KSI</t>
  </si>
  <si>
    <t>Kygo</t>
  </si>
  <si>
    <t>@Dantheman7</t>
  </si>
  <si>
    <t>Labrinth</t>
  </si>
  <si>
    <t>epicsuma</t>
  </si>
  <si>
    <t>Lady Gaga</t>
  </si>
  <si>
    <t>raymeta12, the_real_ariana_grenade, leok</t>
  </si>
  <si>
    <t>Lady Gaga [Alt #1]</t>
  </si>
  <si>
    <t>@uvglow</t>
  </si>
  <si>
    <t>Lana Del Ray</t>
  </si>
  <si>
    <r>
      <rPr>
        <rFont val="Inter"/>
        <b/>
        <color rgb="FFFFFFFF"/>
        <sz val="13.0"/>
      </rPr>
      <t xml:space="preserve">ImenaOphelia, forklore, </t>
    </r>
    <r>
      <rPr>
        <rFont val="Inter"/>
        <b/>
        <color rgb="FFFFFFFF"/>
        <sz val="13.0"/>
        <u/>
      </rPr>
      <t>spinmeround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slowginfizzz</t>
    </r>
  </si>
  <si>
    <t>🚩 Lana Del Rey [Alt #1]</t>
  </si>
  <si>
    <r>
      <rPr>
        <rFont val="Inter"/>
        <b/>
        <color rgb="FFFFFFFF"/>
        <sz val="13.0"/>
      </rPr>
      <t>@imenaophelia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@the dragonslayer</t>
    </r>
  </si>
  <si>
    <t>Lancey Foux</t>
  </si>
  <si>
    <r>
      <rPr>
        <rFont val="Inter"/>
        <b/>
        <color rgb="FFFF00FF"/>
        <sz val="24.0"/>
        <u/>
      </rPr>
      <t>Lancey Foux</t>
    </r>
    <r>
      <rPr>
        <rFont val="Inter"/>
        <b/>
        <color rgb="FFFF00FF"/>
        <sz val="24.0"/>
        <u/>
      </rPr>
      <t xml:space="preserve"> [Alt]</t>
    </r>
  </si>
  <si>
    <t>@vexaran</t>
  </si>
  <si>
    <t>Laufey</t>
  </si>
  <si>
    <r>
      <rPr>
        <rFont val="Inter"/>
        <b/>
        <color rgb="FFFFFFFF"/>
        <sz val="13.0"/>
        <u/>
      </rPr>
      <t>@WhatLoveMeans</t>
    </r>
    <r>
      <rPr>
        <rFont val="Inter"/>
        <b/>
        <color rgb="FFFFFFFF"/>
        <sz val="13.0"/>
      </rPr>
      <t xml:space="preserve">, @umpg, </t>
    </r>
    <r>
      <rPr>
        <rFont val="Inter"/>
        <b/>
        <color rgb="FFFFFFFF"/>
        <sz val="13.0"/>
        <u/>
      </rPr>
      <t>@BroForGag13</t>
    </r>
  </si>
  <si>
    <t>Lauren Jauregui</t>
  </si>
  <si>
    <t>@LJ1</t>
  </si>
  <si>
    <t>LAZER DIM 700</t>
  </si>
  <si>
    <t>jok3r666</t>
  </si>
  <si>
    <t>Leah Kate</t>
  </si>
  <si>
    <t>Superoverrr &amp; superaliveandover on discord</t>
  </si>
  <si>
    <t>Leah Kate [Alt #1]</t>
  </si>
  <si>
    <t>fromtheend</t>
  </si>
  <si>
    <r>
      <rPr>
        <rFont val="Inter"/>
        <b/>
        <color rgb="FFCC0000"/>
        <sz val="24.0"/>
        <u/>
      </rPr>
      <t>Leah Kate</t>
    </r>
    <r>
      <rPr>
        <rFont val="Inter"/>
        <b/>
        <color rgb="FFCC0000"/>
        <sz val="24.0"/>
      </rPr>
      <t xml:space="preserve"> [Alt #2]</t>
    </r>
  </si>
  <si>
    <t>Jamie</t>
  </si>
  <si>
    <t>🚩Lil Baby</t>
  </si>
  <si>
    <t>Lil Dicky</t>
  </si>
  <si>
    <t>Divinity</t>
  </si>
  <si>
    <t>Lil Durk</t>
  </si>
  <si>
    <t>Glizz4x</t>
  </si>
  <si>
    <t>Lil Gotit</t>
  </si>
  <si>
    <r>
      <rPr>
        <rFont val="Inter"/>
        <b/>
        <color rgb="FFFFFFFF"/>
        <sz val="13.0"/>
      </rPr>
      <t>@pvrzifvl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@Gotit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@Lil Gotit</t>
    </r>
  </si>
  <si>
    <t>🚩Lil Hero</t>
  </si>
  <si>
    <t>dyinginside</t>
  </si>
  <si>
    <t>🚩Lil Keed</t>
  </si>
  <si>
    <t>Lil Mabu</t>
  </si>
  <si>
    <t>mac22222222</t>
  </si>
  <si>
    <t>Lil Mosey</t>
  </si>
  <si>
    <r>
      <rPr>
        <rFont val="Inter"/>
        <b/>
        <color rgb="FFFFFFFF"/>
        <sz val="13.0"/>
      </rPr>
      <t>@DnASoar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@behalf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@volt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@reallyexpensive</t>
    </r>
  </si>
  <si>
    <t>Lil Peep</t>
  </si>
  <si>
    <t>@uleft, justasoul, theshadowlovely</t>
  </si>
  <si>
    <r>
      <rPr>
        <rFont val="Inter"/>
        <b/>
        <color rgb="FFD9D9D9"/>
        <sz val="24.0"/>
        <u/>
      </rPr>
      <t>Lil Peep</t>
    </r>
    <r>
      <rPr>
        <rFont val="Inter"/>
        <b/>
        <color rgb="FFD9D9D9"/>
        <sz val="24.0"/>
        <u/>
      </rPr>
      <t xml:space="preserve"> [Alt # 1]</t>
    </r>
  </si>
  <si>
    <t xml:space="preserve"> u/Jarsak, u/Cserleo, u/Masu</t>
  </si>
  <si>
    <t>Lil Peep [Alt # 2]</t>
  </si>
  <si>
    <t>Dakota</t>
  </si>
  <si>
    <r>
      <rPr>
        <rFont val="Inter"/>
        <b/>
        <color rgb="FF000000"/>
        <sz val="24.0"/>
        <u/>
      </rPr>
      <t>Lil Peep</t>
    </r>
    <r>
      <rPr>
        <rFont val="Inter"/>
        <b/>
        <color theme="1"/>
        <sz val="24.0"/>
      </rPr>
      <t xml:space="preserve"> [Alt # 3]</t>
    </r>
  </si>
  <si>
    <t>ShadowTB</t>
  </si>
  <si>
    <t>Lil Pump</t>
  </si>
  <si>
    <t>@Rojas999</t>
  </si>
  <si>
    <t>Lil Shine</t>
  </si>
  <si>
    <t>elapid on disc</t>
  </si>
  <si>
    <t>Lil Skies</t>
  </si>
  <si>
    <t>SkiesHigh</t>
  </si>
  <si>
    <t>Lil Skies [Alt #1]</t>
  </si>
  <si>
    <t>admission</t>
  </si>
  <si>
    <t>Lil Tecca [Alt #1]</t>
  </si>
  <si>
    <t>???</t>
  </si>
  <si>
    <t>🚩Lil Tecca [Alt #2]</t>
  </si>
  <si>
    <r>
      <rPr>
        <rFont val="Inter"/>
        <b/>
        <color rgb="FFFFFFFF"/>
        <sz val="13.0"/>
      </rPr>
      <t>@proxim</t>
    </r>
    <r>
      <rPr>
        <rFont val="Inter"/>
        <b/>
        <color rgb="FFFFFFFF"/>
        <sz val="13.0"/>
      </rPr>
      <t xml:space="preserve"> &amp; Roses</t>
    </r>
  </si>
  <si>
    <t>Lil Tjay</t>
  </si>
  <si>
    <r>
      <rPr>
        <rFont val="Inter"/>
        <b/>
        <color rgb="FFFFFFFF"/>
        <sz val="13.0"/>
      </rPr>
      <t>@InDe_eD</t>
    </r>
    <r>
      <rPr>
        <rFont val="Inter"/>
        <b/>
        <color rgb="FFFFFFFF"/>
        <sz val="13.0"/>
      </rPr>
      <t xml:space="preserve"> &amp; Roses</t>
    </r>
  </si>
  <si>
    <t>Lil Tracy</t>
  </si>
  <si>
    <t>Lil Uzi Vert [Alt #1]</t>
  </si>
  <si>
    <t>overlord</t>
  </si>
  <si>
    <r>
      <rPr>
        <rFont val="Inter"/>
        <b/>
        <color rgb="FFFFFFFF"/>
        <sz val="24.0"/>
        <u/>
      </rPr>
      <t>Lil Uzi Vert</t>
    </r>
    <r>
      <rPr>
        <rFont val="Inter"/>
        <b/>
        <color rgb="FFFFFFFF"/>
        <sz val="24.0"/>
        <u/>
      </rPr>
      <t xml:space="preserve"> [Alt #2]</t>
    </r>
  </si>
  <si>
    <t>shadow, spiritalnaam, fishybusyness, gkalb, ruff, hundos</t>
  </si>
  <si>
    <t>Lil Uzi Vert [Alt #3]</t>
  </si>
  <si>
    <r>
      <rPr>
        <rFont val="Inter"/>
        <b/>
        <color rgb="FFFFFFFF"/>
        <sz val="13.0"/>
      </rPr>
      <t>@InDe_eD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@IAmBatby</t>
    </r>
  </si>
  <si>
    <t>🚩Lil Uzi Vert [Alt #4]</t>
  </si>
  <si>
    <t>@SpiritalNaam @Gkalb @Ruff @Hundos @Vanchi @Diamonds</t>
  </si>
  <si>
    <t>Lil Wayne</t>
  </si>
  <si>
    <t>@WM</t>
  </si>
  <si>
    <t>Lil Yachty</t>
  </si>
  <si>
    <t>@Young God</t>
  </si>
  <si>
    <t>Linkin Park</t>
  </si>
  <si>
    <t>@Cater, Joey "Hot Shot" Ammo</t>
  </si>
  <si>
    <t>Lionel Scott</t>
  </si>
  <si>
    <t>yungtron</t>
  </si>
  <si>
    <t>Little Mix</t>
  </si>
  <si>
    <t>@DistESP</t>
  </si>
  <si>
    <t>Lloyd Banks</t>
  </si>
  <si>
    <t>GrimR3xx, Panda</t>
  </si>
  <si>
    <t>Logic</t>
  </si>
  <si>
    <r>
      <rPr>
        <rFont val="Inter"/>
        <b/>
        <color rgb="FFFFFFFF"/>
        <sz val="13.0"/>
      </rPr>
      <t>@emerald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@ice</t>
    </r>
    <r>
      <rPr>
        <rFont val="Inter"/>
        <b/>
        <color rgb="FFFFFFFF"/>
        <sz val="13.0"/>
      </rPr>
      <t xml:space="preserve"> &amp; Bahd</t>
    </r>
  </si>
  <si>
    <t>Logic [Alt]</t>
  </si>
  <si>
    <t>RattPackHome</t>
  </si>
  <si>
    <t>Lorde</t>
  </si>
  <si>
    <t>oomf</t>
  </si>
  <si>
    <t>Lucy Bedroque</t>
  </si>
  <si>
    <t>xer6</t>
  </si>
  <si>
    <t>Lucy Loone</t>
  </si>
  <si>
    <t>plsticlqd</t>
  </si>
  <si>
    <t>Mabel</t>
  </si>
  <si>
    <r>
      <rPr>
        <rFont val="Inter"/>
        <b/>
        <color rgb="FF9900FF"/>
        <sz val="24.0"/>
        <u/>
      </rPr>
      <t>Mac Miller</t>
    </r>
    <r>
      <rPr>
        <rFont val="Inter"/>
        <b/>
        <color rgb="FF9900FF"/>
        <sz val="24.0"/>
      </rPr>
      <t xml:space="preserve"> [Alt]</t>
    </r>
  </si>
  <si>
    <t>@TeeOhh</t>
  </si>
  <si>
    <t>Machine Gun Kelly</t>
  </si>
  <si>
    <r>
      <rPr>
        <rFont val="Inter"/>
        <b/>
        <color rgb="FFFFFFFF"/>
        <sz val="13.0"/>
        <u/>
      </rPr>
      <t>Pookie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Josshe</t>
    </r>
  </si>
  <si>
    <t>🚩Machine Gun Kelly [Alt #1]</t>
  </si>
  <si>
    <r>
      <rPr>
        <rFont val="Inter"/>
        <b/>
        <color rgb="FFFFFFFF"/>
        <sz val="13.0"/>
      </rPr>
      <t>@</t>
    </r>
    <r>
      <rPr>
        <rFont val="Inter"/>
        <b/>
        <color rgb="FFFFFFFF"/>
        <sz val="14.0"/>
      </rPr>
      <t>diabetio</t>
    </r>
  </si>
  <si>
    <t>Madeon</t>
  </si>
  <si>
    <t>aj384, legion, Noah Norrod, Rift</t>
  </si>
  <si>
    <t>Madison Beer</t>
  </si>
  <si>
    <r>
      <rPr>
        <rFont val="Inter"/>
        <b/>
        <color rgb="FFFFFFFF"/>
        <sz val="13.0"/>
        <u/>
      </rPr>
      <t>BringBackSoul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cent</t>
    </r>
    <r>
      <rPr>
        <rFont val="Inter"/>
        <b/>
        <color rgb="FFFFFFFF"/>
        <sz val="13.0"/>
      </rPr>
      <t xml:space="preserve"> &amp; </t>
    </r>
    <r>
      <rPr>
        <rFont val="Inter"/>
        <b/>
        <color rgb="FFFFFFFF"/>
        <sz val="13.0"/>
        <u/>
      </rPr>
      <t>Jeen</t>
    </r>
  </si>
  <si>
    <t>Mag.Lo</t>
  </si>
  <si>
    <t>mfnamednaji</t>
  </si>
  <si>
    <t>Marina</t>
  </si>
  <si>
    <t>spinmeround</t>
  </si>
  <si>
    <t>Mario Judah</t>
  </si>
  <si>
    <t>darzen</t>
  </si>
  <si>
    <t>Mario Judah [Alt]</t>
  </si>
  <si>
    <t>adriimeds</t>
  </si>
  <si>
    <t>Maroon 5</t>
  </si>
  <si>
    <t>Soulsby, ColbyJackChedda</t>
  </si>
  <si>
    <t>Marwan Moussa</t>
  </si>
  <si>
    <t>Joroka</t>
  </si>
  <si>
    <t>Meghan Trainor</t>
  </si>
  <si>
    <t>runawaytrain</t>
  </si>
  <si>
    <t>Melanie Martinez</t>
  </si>
  <si>
    <t>James Joint</t>
  </si>
  <si>
    <r>
      <rPr>
        <rFont val="Inter"/>
        <b/>
        <color rgb="FFE06666"/>
        <sz val="24.0"/>
        <u/>
      </rPr>
      <t>Melanie Martinez</t>
    </r>
    <r>
      <rPr>
        <rFont val="Inter"/>
        <b/>
        <color rgb="FFE06666"/>
        <sz val="24.0"/>
      </rPr>
      <t xml:space="preserve"> [Alt]</t>
    </r>
  </si>
  <si>
    <t>@diorplus</t>
  </si>
  <si>
    <t>Metro Boomin</t>
  </si>
  <si>
    <r>
      <rPr>
        <rFont val="Inter"/>
        <b/>
        <color rgb="FFFFFFFF"/>
        <sz val="13.0"/>
        <u/>
      </rPr>
      <t>Jeen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Brimcoole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DarkStakerz</t>
    </r>
  </si>
  <si>
    <t>🚩 Metro Boomin [Alt #1]</t>
  </si>
  <si>
    <t>Leighton</t>
  </si>
  <si>
    <t xml:space="preserve"> M.I.A</t>
  </si>
  <si>
    <t>RunAw</t>
  </si>
  <si>
    <t>Michael Jackson</t>
  </si>
  <si>
    <t>coolwaves#3840</t>
  </si>
  <si>
    <t>Migos</t>
  </si>
  <si>
    <t>@Offset</t>
  </si>
  <si>
    <t>MIKE</t>
  </si>
  <si>
    <t>ali8593 on disc</t>
  </si>
  <si>
    <t>mk.gee</t>
  </si>
  <si>
    <t>quincythe</t>
  </si>
  <si>
    <t>Miley Cyrus</t>
  </si>
  <si>
    <r>
      <rPr>
        <rFont val="Inter"/>
        <b/>
        <color rgb="FFF1C232"/>
        <sz val="24.0"/>
        <u/>
      </rPr>
      <t>Miley Cyrus</t>
    </r>
    <r>
      <rPr>
        <rFont val="Inter"/>
        <b/>
        <color rgb="FFF1C232"/>
        <sz val="24.0"/>
      </rPr>
      <t xml:space="preserve"> [Alt]</t>
    </r>
  </si>
  <si>
    <t>@mileyopolis</t>
  </si>
  <si>
    <t>Molly Santana</t>
  </si>
  <si>
    <t>partysallover, thinkdeepdontsink</t>
  </si>
  <si>
    <r>
      <rPr>
        <rFont val="Inter"/>
        <b/>
        <color rgb="FFBF6900"/>
        <sz val="24.0"/>
        <u/>
      </rPr>
      <t>Mos Def/</t>
    </r>
    <r>
      <rPr>
        <rFont val="Inter"/>
        <b/>
        <color rgb="FFBF6900"/>
        <sz val="24.0"/>
        <u/>
      </rPr>
      <t>Yasiin Bey</t>
    </r>
  </si>
  <si>
    <t>tonystarks00</t>
  </si>
  <si>
    <t>NBA Youngboy</t>
  </si>
  <si>
    <t>@manwithaplan2</t>
  </si>
  <si>
    <r>
      <rPr>
        <rFont val="Inter"/>
        <b/>
        <color rgb="FF000000"/>
        <sz val="24.0"/>
        <u/>
      </rPr>
      <t>NBA Youngboy</t>
    </r>
    <r>
      <rPr>
        <rFont val="Inter"/>
        <b/>
        <color rgb="FF000000"/>
        <sz val="24.0"/>
        <u/>
      </rPr>
      <t xml:space="preserve"> [Alt #1]</t>
    </r>
  </si>
  <si>
    <t>kingtut_90031 on disc</t>
  </si>
  <si>
    <t>Nas</t>
  </si>
  <si>
    <t>NAV</t>
  </si>
  <si>
    <t>@unbuttoned</t>
  </si>
  <si>
    <t>NAV [Alt]</t>
  </si>
  <si>
    <r>
      <rPr>
        <rFont val="Inter"/>
        <b/>
        <color rgb="FFFFFFFF"/>
        <sz val="13.0"/>
      </rPr>
      <t>@lxns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@InDe_eD</t>
    </r>
  </si>
  <si>
    <t>Nicki Minaj</t>
  </si>
  <si>
    <t>nmislife on Twitter</t>
  </si>
  <si>
    <t>NIKI</t>
  </si>
  <si>
    <t>Nine Inch Nails</t>
  </si>
  <si>
    <t>@teejayx7</t>
  </si>
  <si>
    <t>Nine Vicious</t>
  </si>
  <si>
    <t>cyratnoon, uzerx, yvlshooter6, z.921, privatebuys, dankuul, youcandielaughing, lilhoneymustard, hurtsum, leakie., prblms_.</t>
  </si>
  <si>
    <t>Nirvana</t>
  </si>
  <si>
    <t>bxpolar</t>
  </si>
  <si>
    <t>Normani</t>
  </si>
  <si>
    <t>raymeta12, skaura2</t>
  </si>
  <si>
    <t>Ohsxanta</t>
  </si>
  <si>
    <t>slemns</t>
  </si>
  <si>
    <t>Okaymar</t>
  </si>
  <si>
    <t>Olivia Rodrigo</t>
  </si>
  <si>
    <t>mirrorball</t>
  </si>
  <si>
    <t>Olivia Rodrigo [Alt #1]</t>
  </si>
  <si>
    <r>
      <rPr>
        <rFont val="Inter"/>
        <b/>
        <color rgb="FFFFFFFF"/>
        <sz val="13.0"/>
      </rPr>
      <t xml:space="preserve">Jax &amp; </t>
    </r>
    <r>
      <rPr>
        <rFont val="Inter"/>
        <b/>
        <color rgb="FFFFFFFF"/>
        <sz val="13.0"/>
        <u/>
      </rPr>
      <t>Jeen</t>
    </r>
  </si>
  <si>
    <t>Olivia Rodrigo [Alt #2]</t>
  </si>
  <si>
    <t>Cruelest Summer on lcx</t>
  </si>
  <si>
    <t>One Direction</t>
  </si>
  <si>
    <t>the_real_ariana_grenade</t>
  </si>
  <si>
    <r>
      <rPr>
        <rFont val="Inter"/>
        <b/>
        <color rgb="FF000000"/>
        <sz val="24.0"/>
        <u/>
      </rPr>
      <t>OsamaSon</t>
    </r>
    <r>
      <rPr>
        <rFont val="Inter"/>
        <b/>
        <color rgb="FF000000"/>
        <sz val="24.0"/>
      </rPr>
      <t xml:space="preserve"> [Alt #1]</t>
    </r>
  </si>
  <si>
    <t>asakufoxlsd, Roses</t>
  </si>
  <si>
    <t>P!NK</t>
  </si>
  <si>
    <t>Panchiko</t>
  </si>
  <si>
    <t>Vertie</t>
  </si>
  <si>
    <t>Paris Shadows</t>
  </si>
  <si>
    <t>joonboy_ on disc</t>
  </si>
  <si>
    <t>PARTYNEXTDOOR</t>
  </si>
  <si>
    <r>
      <rPr>
        <rFont val="Inter"/>
        <b/>
        <color rgb="FFFFFFFF"/>
        <sz val="13.0"/>
      </rPr>
      <t>@InDe_eD</t>
    </r>
    <r>
      <rPr>
        <rFont val="Inter"/>
        <b/>
        <color rgb="FFFFFFFF"/>
        <sz val="13.0"/>
      </rPr>
      <t xml:space="preserve"> &amp; Roses</t>
    </r>
  </si>
  <si>
    <t>🚩Pearing</t>
  </si>
  <si>
    <t>krisi.mp3</t>
  </si>
  <si>
    <t>Phl Noturnboy</t>
  </si>
  <si>
    <t>m44tine</t>
  </si>
  <si>
    <t>Pi'erre Bourne</t>
  </si>
  <si>
    <r>
      <rPr>
        <rFont val="Inter"/>
        <b/>
        <color rgb="FFFFFFFF"/>
        <sz val="13.0"/>
      </rPr>
      <t>@FinalxNinja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@jed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@Dead</t>
    </r>
  </si>
  <si>
    <t>Pink Floyd</t>
  </si>
  <si>
    <t>ColbyJackChedda</t>
  </si>
  <si>
    <t>PinkPantheress [Alt]</t>
  </si>
  <si>
    <t>Holy Bible</t>
  </si>
  <si>
    <t>Playboi Carti [Alt #1]</t>
  </si>
  <si>
    <t>Playboi Balint, avi, @longtimecarti, Froste, Jodanlol, Gabriel, didcartidroptoday, dankuul, pluggcarti1, sels, xscapee, yeager, SaintTrim, ill.die.lit</t>
  </si>
  <si>
    <t>Playboi Carti [Alt #2]</t>
  </si>
  <si>
    <t>Quixotic</t>
  </si>
  <si>
    <t>Playboi Carti Fit Pics</t>
  </si>
  <si>
    <t>POORSTACY</t>
  </si>
  <si>
    <t>Poppy</t>
  </si>
  <si>
    <r>
      <rPr>
        <rFont val="Inter"/>
        <b/>
        <color rgb="FF000000"/>
        <sz val="24.0"/>
        <u/>
      </rPr>
      <t xml:space="preserve">Poppy </t>
    </r>
    <r>
      <rPr>
        <rFont val="Inter"/>
        <b/>
        <color rgb="FF000000"/>
        <sz val="24.0"/>
        <u/>
      </rPr>
      <t>[Alt #1]</t>
    </r>
  </si>
  <si>
    <t>@Hits_All_day</t>
  </si>
  <si>
    <t>Porter Robinson</t>
  </si>
  <si>
    <t>Riley &amp; night_owll</t>
  </si>
  <si>
    <t>Post Malone</t>
  </si>
  <si>
    <r>
      <rPr>
        <rFont val="Inter"/>
        <b/>
        <color rgb="FFFFFFFF"/>
        <sz val="13.0"/>
      </rPr>
      <t>@InDe_eD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@lxns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 xml:space="preserve"> @skyupsahl</t>
    </r>
  </si>
  <si>
    <t>Pozer</t>
  </si>
  <si>
    <t>darkstakerz</t>
  </si>
  <si>
    <t>Primus</t>
  </si>
  <si>
    <t>@Bl4ckBugs</t>
  </si>
  <si>
    <t>Prettifun</t>
  </si>
  <si>
    <t>slemns, gabe, fly</t>
  </si>
  <si>
    <t>Proof</t>
  </si>
  <si>
    <t>Gerry</t>
  </si>
  <si>
    <t>Pusha T</t>
  </si>
  <si>
    <t>Poptart, vertie, m3ltmyeyez, slothsavedearth</t>
  </si>
  <si>
    <r>
      <rPr>
        <rFont val="Inter"/>
        <b/>
        <color rgb="FFFF0000"/>
        <sz val="24.0"/>
        <u/>
      </rPr>
      <t>Pusha T</t>
    </r>
    <r>
      <rPr>
        <rFont val="Inter"/>
        <b/>
        <color rgb="FFFF0000"/>
        <sz val="24.0"/>
        <u/>
      </rPr>
      <t xml:space="preserve"> [Alt]</t>
    </r>
  </si>
  <si>
    <t>@IAmBatby</t>
  </si>
  <si>
    <t>Quadeca</t>
  </si>
  <si>
    <t>u/Devishjack, u/Kevin_419 &amp; lepslife</t>
  </si>
  <si>
    <t>Quincy</t>
  </si>
  <si>
    <t>garfiiieeelld on disc</t>
  </si>
  <si>
    <t>Quinn</t>
  </si>
  <si>
    <t>ichirofan10011</t>
  </si>
  <si>
    <r>
      <rPr>
        <rFont val="Inter"/>
        <b/>
        <color rgb="FF3D85C6"/>
        <sz val="14.0"/>
      </rPr>
      <t>Rae Sremmurd (&amp; Swae Lee, Slim Jxmmi</t>
    </r>
    <r>
      <rPr>
        <rFont val="Inter"/>
        <b/>
        <color rgb="FF3D85C6"/>
        <sz val="14.0"/>
      </rPr>
      <t>)</t>
    </r>
  </si>
  <si>
    <t>@Swae Cae</t>
  </si>
  <si>
    <t>RAYE</t>
  </si>
  <si>
    <r>
      <rPr>
        <rFont val="Inter"/>
        <b/>
        <color rgb="FFFFFFFF"/>
        <sz val="13.0"/>
        <u/>
      </rPr>
      <t>@leok</t>
    </r>
    <r>
      <rPr>
        <rFont val="Inter"/>
        <b/>
        <color rgb="FFFFFFFF"/>
        <sz val="13.0"/>
        <u/>
      </rPr>
      <t>, @raymeta12, @samvs</t>
    </r>
  </si>
  <si>
    <t>Regurgitator</t>
  </si>
  <si>
    <t>Rex Orange County</t>
  </si>
  <si>
    <t>andygump211</t>
  </si>
  <si>
    <r>
      <rPr>
        <rFont val="Inter"/>
        <b/>
        <color rgb="FFBF9000"/>
        <sz val="24.0"/>
        <u/>
      </rPr>
      <t>Rihanna</t>
    </r>
    <r>
      <rPr>
        <rFont val="Inter"/>
        <b/>
        <color rgb="FFBF9000"/>
        <sz val="24.0"/>
        <u/>
      </rPr>
      <t xml:space="preserve"> [Alt #1]</t>
    </r>
  </si>
  <si>
    <r>
      <rPr>
        <rFont val="Inter"/>
        <b/>
        <color rgb="FFF3F3F3"/>
        <sz val="13.0"/>
        <u/>
      </rPr>
      <t>Jeen</t>
    </r>
    <r>
      <rPr>
        <rFont val="Inter"/>
        <b/>
        <color rgb="FFF3F3F3"/>
        <sz val="13.0"/>
        <u/>
      </rPr>
      <t xml:space="preserve"> &amp; </t>
    </r>
    <r>
      <rPr>
        <rFont val="Inter"/>
        <b/>
        <color rgb="FFF3F3F3"/>
        <sz val="13.0"/>
        <u/>
      </rPr>
      <t>noa</t>
    </r>
  </si>
  <si>
    <r>
      <rPr>
        <rFont val="Inter"/>
        <b/>
        <color rgb="FF980000"/>
        <sz val="24.0"/>
        <u/>
      </rPr>
      <t>Rich</t>
    </r>
    <r>
      <rPr>
        <rFont val="Inter"/>
        <b/>
        <color rgb="FF980000"/>
        <sz val="24.0"/>
        <u/>
      </rPr>
      <t xml:space="preserve"> </t>
    </r>
    <r>
      <rPr>
        <rFont val="Inter"/>
        <b/>
        <color rgb="FF980000"/>
        <sz val="24.0"/>
        <u/>
      </rPr>
      <t>Brian</t>
    </r>
  </si>
  <si>
    <r>
      <rPr>
        <rFont val="Inter"/>
        <b/>
        <color rgb="FFBF9000"/>
        <sz val="24.0"/>
        <u/>
      </rPr>
      <t xml:space="preserve">🚩 </t>
    </r>
    <r>
      <rPr>
        <rFont val="Inter"/>
        <b/>
        <color rgb="FFBF9000"/>
        <sz val="24.0"/>
        <u/>
      </rPr>
      <t>Robb Bank$</t>
    </r>
  </si>
  <si>
    <t>bliss</t>
  </si>
  <si>
    <t>🚩Roddy Ricch</t>
  </si>
  <si>
    <t>ROSALÍA</t>
  </si>
  <si>
    <t>Royce Da 5'9"</t>
  </si>
  <si>
    <t>GrimR3xx &amp; SavageGamer44</t>
  </si>
  <si>
    <t>Sabrina Carpenter [Alt #1]</t>
  </si>
  <si>
    <t>werenotalike on disc</t>
  </si>
  <si>
    <r>
      <rPr>
        <rFont val="Inter"/>
        <b/>
        <color rgb="FF000000"/>
        <sz val="23.0"/>
        <u/>
      </rPr>
      <t>Sabrina Carpenter</t>
    </r>
    <r>
      <rPr>
        <rFont val="Inter"/>
        <b/>
        <color rgb="FF000000"/>
        <sz val="23.0"/>
        <u/>
      </rPr>
      <t xml:space="preserve"> [Alt #2]</t>
    </r>
  </si>
  <si>
    <t>SahBabii</t>
  </si>
  <si>
    <t>SAINt JHN</t>
  </si>
  <si>
    <t>@Maxen</t>
  </si>
  <si>
    <t>SALEM</t>
  </si>
  <si>
    <t>coldbeam</t>
  </si>
  <si>
    <r>
      <rPr>
        <rFont val="Inter"/>
        <b/>
        <color rgb="FF990000"/>
        <sz val="24.0"/>
        <u/>
      </rPr>
      <t>Selena Gomez</t>
    </r>
    <r>
      <rPr>
        <rFont val="Inter"/>
        <b/>
        <color rgb="FF990000"/>
        <sz val="24.0"/>
        <u/>
      </rPr>
      <t xml:space="preserve"> [Alt]</t>
    </r>
  </si>
  <si>
    <r>
      <rPr>
        <rFont val="Inter"/>
        <b/>
        <color rgb="FFFFFFFF"/>
        <sz val="13.0"/>
      </rPr>
      <t>@Shadalena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@mileyopolis</t>
    </r>
  </si>
  <si>
    <t>Shady Records</t>
  </si>
  <si>
    <t>GrimR3xx, Franki8000, G-Man Junior</t>
  </si>
  <si>
    <t>shebeel661k</t>
  </si>
  <si>
    <t>darzn#0006</t>
  </si>
  <si>
    <t>Sheck Wes</t>
  </si>
  <si>
    <t>helltoparadise</t>
  </si>
  <si>
    <t>Shed Theory</t>
  </si>
  <si>
    <t>vnderscore &amp; imlukie</t>
  </si>
  <si>
    <t>Sheff G</t>
  </si>
  <si>
    <r>
      <rPr>
        <rFont val="Inter"/>
        <b/>
        <color rgb="FFFFFFFF"/>
        <sz val="13.0"/>
        <u/>
      </rPr>
      <t>DarkStakerz</t>
    </r>
    <r>
      <rPr>
        <rFont val="Inter"/>
        <b/>
        <color rgb="FFFFFFFF"/>
        <sz val="13.0"/>
      </rPr>
      <t xml:space="preserve">, Gopo, </t>
    </r>
    <r>
      <rPr>
        <rFont val="Inter"/>
        <b/>
        <color rgb="FFFFFFFF"/>
        <sz val="13.0"/>
        <u/>
      </rPr>
      <t>zestysyrup</t>
    </r>
  </si>
  <si>
    <r>
      <rPr>
        <rFont val="Inter"/>
        <b/>
        <color rgb="FFFFFFFF"/>
        <sz val="24.0"/>
        <u/>
      </rPr>
      <t>s</t>
    </r>
    <r>
      <rPr>
        <rFont val="Inter"/>
        <b/>
        <color rgb="FFFFFFFF"/>
        <sz val="24.0"/>
        <u/>
      </rPr>
      <t>hiey</t>
    </r>
  </si>
  <si>
    <t>Shoreline Mafia</t>
  </si>
  <si>
    <t>liaof</t>
  </si>
  <si>
    <t>Shotgun Willy</t>
  </si>
  <si>
    <t>Zeffo</t>
  </si>
  <si>
    <t>Silas</t>
  </si>
  <si>
    <t>@comptonrapper &amp; Skiwalker Home</t>
  </si>
  <si>
    <t>Skaiwater</t>
  </si>
  <si>
    <t>Ski Mask the Slump God [Alt #1]</t>
  </si>
  <si>
    <t>Ski Mask Discord</t>
  </si>
  <si>
    <t>Ski Mask the Slump God [Alt #2]</t>
  </si>
  <si>
    <t>Scizor</t>
  </si>
  <si>
    <t>Skrillex</t>
  </si>
  <si>
    <t>dnL, UnreleasedDrops</t>
  </si>
  <si>
    <t>Slayyyter</t>
  </si>
  <si>
    <r>
      <rPr>
        <rFont val="Inter"/>
        <b/>
        <color rgb="FFFFFFFF"/>
        <sz val="13.0"/>
        <u/>
      </rPr>
      <t>Jeen</t>
    </r>
    <r>
      <rPr>
        <rFont val="Inter"/>
        <b/>
        <color rgb="FFFFFFFF"/>
        <sz val="13.0"/>
        <u/>
      </rPr>
      <t xml:space="preserve"> &amp; XCX Archivist</t>
    </r>
  </si>
  <si>
    <t>Slowdive</t>
  </si>
  <si>
    <t>Smino</t>
  </si>
  <si>
    <t>AnalogDekalog</t>
  </si>
  <si>
    <t>Smokepurpp</t>
  </si>
  <si>
    <t xml:space="preserve">SMØR </t>
  </si>
  <si>
    <t xml:space="preserve">cash573 </t>
  </si>
  <si>
    <t>Snoop Dogg</t>
  </si>
  <si>
    <t>SoFaygo</t>
  </si>
  <si>
    <t>@joshkori</t>
  </si>
  <si>
    <t>SoGoneSoFlexy</t>
  </si>
  <si>
    <t>Tuck &amp; Bruno</t>
  </si>
  <si>
    <t>Sonder</t>
  </si>
  <si>
    <t>SOPHIE</t>
  </si>
  <si>
    <t>MeantToBeIconic</t>
  </si>
  <si>
    <t>SOPHIE [Alt #1]</t>
  </si>
  <si>
    <t>Crazy Fairy</t>
  </si>
  <si>
    <t>SosMula</t>
  </si>
  <si>
    <t>u/MulaKami666</t>
  </si>
  <si>
    <t>Summer Walker</t>
  </si>
  <si>
    <r>
      <rPr>
        <rFont val="Inter"/>
        <b/>
        <color rgb="FFFFFFFF"/>
        <sz val="13.0"/>
        <u/>
      </rPr>
      <t>lioaf</t>
    </r>
    <r>
      <rPr>
        <rFont val="Inter"/>
        <b/>
        <color rgb="FFFFFFFF"/>
        <sz val="13.0"/>
      </rPr>
      <t xml:space="preserve">, </t>
    </r>
    <r>
      <rPr>
        <rFont val="Inter"/>
        <b/>
        <color rgb="FFFFFFFF"/>
        <sz val="13.0"/>
        <u/>
      </rPr>
      <t>skaura2</t>
    </r>
    <r>
      <rPr>
        <rFont val="Inter"/>
        <b/>
        <color rgb="FFFFFFFF"/>
        <sz val="13.0"/>
      </rPr>
      <t xml:space="preserve"> &amp; </t>
    </r>
    <r>
      <rPr>
        <rFont val="Inter"/>
        <b/>
        <color rgb="FFFFFFFF"/>
        <sz val="13.0"/>
        <u/>
      </rPr>
      <t>moonlight runs pop</t>
    </r>
  </si>
  <si>
    <t>🚩Tame Impala</t>
  </si>
  <si>
    <t>@KrackerZ</t>
  </si>
  <si>
    <t>Tate McRae [Alt]</t>
  </si>
  <si>
    <t>ilikehowilook</t>
  </si>
  <si>
    <t>Tay-K</t>
  </si>
  <si>
    <r>
      <rPr>
        <rFont val="Inter"/>
        <b/>
        <color rgb="FFFFFFFF"/>
        <sz val="24.0"/>
        <u/>
      </rPr>
      <t>Taylor Swift</t>
    </r>
    <r>
      <rPr>
        <rFont val="Inter"/>
        <b/>
        <color rgb="FFFFFFFF"/>
        <sz val="24.0"/>
      </rPr>
      <t xml:space="preserve"> [Alt #1]</t>
    </r>
  </si>
  <si>
    <t>Rain51db &amp; Animal Crackers</t>
  </si>
  <si>
    <r>
      <rPr>
        <rFont val="Inter"/>
        <b/>
        <color rgb="FF00FFFF"/>
        <sz val="24.0"/>
        <u/>
      </rPr>
      <t>Taylor Swift</t>
    </r>
    <r>
      <rPr>
        <rFont val="Inter"/>
        <b/>
        <color rgb="FF00FFFF"/>
        <sz val="24.0"/>
        <u/>
      </rPr>
      <t xml:space="preserve"> [Alt 2]</t>
    </r>
  </si>
  <si>
    <t>Teejayx6 - Kasher Quon - 10kkev</t>
  </si>
  <si>
    <t>Thaiboy Digital</t>
  </si>
  <si>
    <t>The Avalanches</t>
  </si>
  <si>
    <t>FinleyGómez#3383</t>
  </si>
  <si>
    <t>The Beatles</t>
  </si>
  <si>
    <t>u/ItsMichaelRay</t>
  </si>
  <si>
    <t>The Chainsmokers</t>
  </si>
  <si>
    <t>The Kid LAROI</t>
  </si>
  <si>
    <r>
      <rPr>
        <rFont val="Inter"/>
        <b/>
        <color rgb="FFFFFFFF"/>
        <sz val="13.0"/>
      </rPr>
      <t>@Capri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@Desper</t>
    </r>
  </si>
  <si>
    <t>The Notorious B.I.G</t>
  </si>
  <si>
    <t>The xx</t>
  </si>
  <si>
    <t>SukiIsFem!</t>
  </si>
  <si>
    <t>Thundercat</t>
  </si>
  <si>
    <t>Tiny Meat Gang</t>
  </si>
  <si>
    <t>@googmire on disc</t>
  </si>
  <si>
    <t>Tory Lanez</t>
  </si>
  <si>
    <t>@InDe_eD</t>
  </si>
  <si>
    <t>Top Dawg Entertainment</t>
  </si>
  <si>
    <t>a.eol on disc</t>
  </si>
  <si>
    <t>TrackerHub</t>
  </si>
  <si>
    <t>iaon</t>
  </si>
  <si>
    <t>Travis Scott [Alt]</t>
  </si>
  <si>
    <t>slothsavedearth, isabel, hcaor, t3ndai, Soulsby</t>
  </si>
  <si>
    <t>Trey Songz</t>
  </si>
  <si>
    <t>GrimR3xx</t>
  </si>
  <si>
    <r>
      <rPr>
        <rFont val="Inter"/>
        <b/>
        <color rgb="FFFFFFFF"/>
        <sz val="24.0"/>
        <u/>
      </rPr>
      <t>Trippie Redd</t>
    </r>
    <r>
      <rPr>
        <rFont val="Inter"/>
        <b/>
        <color rgb="FFFFFFFF"/>
        <sz val="24.0"/>
        <u/>
      </rPr>
      <t xml:space="preserve"> [Alt #1]</t>
    </r>
  </si>
  <si>
    <t>tendai &amp; slothsavedearth</t>
  </si>
  <si>
    <r>
      <rPr>
        <rFont val="Inter"/>
        <b/>
        <color rgb="FFFF0000"/>
        <sz val="24.0"/>
        <u/>
      </rPr>
      <t>🚩Trippie Redd</t>
    </r>
    <r>
      <rPr>
        <rFont val="Inter"/>
        <b/>
        <color rgb="FFFF0000"/>
        <sz val="24.0"/>
        <u/>
      </rPr>
      <t xml:space="preserve"> [Alt #2]</t>
    </r>
  </si>
  <si>
    <t>Troye Sivan</t>
  </si>
  <si>
    <t>Twenty One Pilots</t>
  </si>
  <si>
    <t>Whisp</t>
  </si>
  <si>
    <t>Twice</t>
  </si>
  <si>
    <t>Selrun</t>
  </si>
  <si>
    <t>Tyla</t>
  </si>
  <si>
    <t>boyfromsouthdetroit, [TBA]</t>
  </si>
  <si>
    <t>underscores</t>
  </si>
  <si>
    <t>sonoftherighthand_</t>
  </si>
  <si>
    <t>untiljapan</t>
  </si>
  <si>
    <t>twizzy</t>
  </si>
  <si>
    <t>untitled</t>
  </si>
  <si>
    <t>phichanmeth on disc</t>
  </si>
  <si>
    <t>UPSAHL</t>
  </si>
  <si>
    <t>@Vinyl</t>
  </si>
  <si>
    <t>UPSAHL [Alt]</t>
  </si>
  <si>
    <t>cherrykoolaid.mp3</t>
  </si>
  <si>
    <t>Veeze</t>
  </si>
  <si>
    <t>Vince Staples</t>
  </si>
  <si>
    <t xml:space="preserve">Inertia, abenotbabe, BigGuy87, ColbyJackChedda, yankivator, dylzzz, Maliceeee		</t>
  </si>
  <si>
    <t>Vory</t>
  </si>
  <si>
    <t xml:space="preserve">inDe_eD	</t>
  </si>
  <si>
    <t>Weiland</t>
  </si>
  <si>
    <t>Westside Gunn</t>
  </si>
  <si>
    <t>slothsavedearth</t>
  </si>
  <si>
    <r>
      <rPr>
        <rFont val="Inter"/>
        <b/>
        <color rgb="FFFFE599"/>
        <sz val="24.0"/>
        <u/>
      </rPr>
      <t>Wu Tang Clan</t>
    </r>
    <r>
      <rPr>
        <rFont val="Inter"/>
        <b/>
        <color rgb="FFFFE599"/>
        <sz val="24.0"/>
        <u/>
      </rPr>
      <t xml:space="preserve"> [Alt #1]</t>
    </r>
  </si>
  <si>
    <t>TK, kill</t>
  </si>
  <si>
    <t>Wu-Tang Clan [Alt #2]</t>
  </si>
  <si>
    <t>kill</t>
  </si>
  <si>
    <t>xaviersobased</t>
  </si>
  <si>
    <t>XXXTENTACION [Alt]</t>
  </si>
  <si>
    <t>@VR VLONE</t>
  </si>
  <si>
    <t>YNW Melly</t>
  </si>
  <si>
    <t>Young Nudy</t>
  </si>
  <si>
    <r>
      <rPr>
        <rFont val="Inter"/>
        <b/>
        <color rgb="FFFFFFFF"/>
        <sz val="13.0"/>
      </rPr>
      <t>@Anatomy</t>
    </r>
    <r>
      <rPr>
        <rFont val="Inter"/>
        <b/>
        <color rgb="FFFFFFFF"/>
        <sz val="13.0"/>
      </rPr>
      <t xml:space="preserve"> &amp; Roses</t>
    </r>
  </si>
  <si>
    <t>Young Thug [Alt #1]</t>
  </si>
  <si>
    <r>
      <rPr>
        <rFont val="Inter"/>
        <b/>
        <color rgb="FFFFFFFF"/>
        <sz val="13.0"/>
      </rPr>
      <t>@Young Thug</t>
    </r>
    <r>
      <rPr>
        <rFont val="Inter"/>
        <b/>
        <color rgb="FFFFFFFF"/>
        <sz val="13.0"/>
      </rPr>
      <t xml:space="preserve"> </t>
    </r>
    <r>
      <rPr>
        <rFont val="Inter"/>
        <b/>
        <color rgb="FFFFFFFF"/>
        <sz val="13.0"/>
      </rPr>
      <t>@slattgod</t>
    </r>
    <r>
      <rPr>
        <rFont val="Inter"/>
        <b/>
        <color rgb="FFFFFFFF"/>
        <sz val="13.0"/>
      </rPr>
      <t xml:space="preserve"> &amp; SabSad</t>
    </r>
  </si>
  <si>
    <t>🚩Yung Bans</t>
  </si>
  <si>
    <t>Yung God</t>
  </si>
  <si>
    <t>Yung Lean [Alt #1]</t>
  </si>
  <si>
    <t>comradedari</t>
  </si>
  <si>
    <t>Zayn</t>
  </si>
  <si>
    <t>@Pankaj Rabha</t>
  </si>
  <si>
    <t>ZillaKami</t>
  </si>
  <si>
    <r>
      <rPr>
        <rFont val="Inter"/>
        <b/>
        <color rgb="FF434343"/>
        <sz val="14.0"/>
      </rPr>
      <t xml:space="preserve">If you would like your Tracker added, or would like some information updated, join the </t>
    </r>
    <r>
      <rPr>
        <rFont val="Inter"/>
        <b/>
        <color rgb="FF1155CC"/>
        <sz val="14.0"/>
        <u/>
      </rPr>
      <t>TrackerHub Discord</t>
    </r>
    <r>
      <rPr>
        <rFont val="Inter"/>
        <b/>
        <color rgb="FF434343"/>
        <sz val="14.0"/>
      </rPr>
      <t xml:space="preserve"> and let us know.</t>
    </r>
  </si>
  <si>
    <t xml:space="preserve">Current Patrons </t>
  </si>
  <si>
    <t>Current Editors</t>
  </si>
  <si>
    <t>Maker Time</t>
  </si>
  <si>
    <t>CommandTechno</t>
  </si>
  <si>
    <t>fishybusyness</t>
  </si>
  <si>
    <t>Awesomefied</t>
  </si>
  <si>
    <t>Plague Doctress</t>
  </si>
  <si>
    <t>Brimcoole</t>
  </si>
  <si>
    <t>will</t>
  </si>
  <si>
    <t>Evangeline</t>
  </si>
  <si>
    <t>As the original creator and technically still owner of this spreadsheet, I find it funny that this project has grown to have all these patrons and whatnot and has continued this whole time while I have been living out my High School years normally. I have to remind myself, oh yeah, I was a lame internet nerd a few years ago. Glad you all continue my legacy lol. Also stop emailing me about the tracker idc about it anymore.
 -Longtou
Still don't know why I ever picked that username</t>
  </si>
  <si>
    <t>Also, as someone who was in the Tyler the Creator unrealeased community from 2021-2022 and the original creator of the Tyler tracker, I am in awe at all the shit that has leaked since I left. Shit i would've killed for 2 years ago that I dont care ab at all now. Crazy how life works sometimes. 
Also worth noting that a 13/14yo kid should have no means been in that community and most of yall were terrible people</t>
  </si>
  <si>
    <t>⭐ = Best Of</t>
  </si>
  <si>
    <t>🚩 = Needs Work/Abandoned</t>
  </si>
  <si>
    <t>🤖 = AI</t>
  </si>
  <si>
    <t>🎹 = Edits</t>
  </si>
  <si>
    <t>🎭 = Misc</t>
  </si>
  <si>
    <t>🚧 = Work In Progress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</si>
</sst>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 d yyyy"/>
  </numFmts>
  <fonts count="459">
    <font>
      <sz val="10.0"/>
      <color rgb="FF000000"/>
      <name val="Arial"/>
      <scheme val="minor"/>
    </font>
    <font>
      <b/>
      <sz val="24.0"/>
      <color rgb="FFFFFFFF"/>
      <name val="Inter"/>
    </font>
    <font>
      <b/>
      <sz val="24.0"/>
      <color rgb="FFCFE2F3"/>
      <name val="Inter"/>
    </font>
    <font>
      <b/>
      <sz val="24.0"/>
      <color rgb="FFF4CCCC"/>
      <name val="Inter"/>
    </font>
    <font>
      <b/>
      <sz val="18.0"/>
      <color rgb="FFF3F3F3"/>
      <name val="Inter"/>
    </font>
    <font>
      <b/>
      <sz val="18.0"/>
      <color rgb="FF000000"/>
      <name val="Inter"/>
    </font>
    <font>
      <b/>
      <u/>
      <sz val="24.0"/>
      <color rgb="FF000000"/>
      <name val="Inter"/>
    </font>
    <font>
      <b/>
      <sz val="13.0"/>
      <color rgb="FFFFFFFF"/>
      <name val="Inter"/>
    </font>
    <font>
      <b/>
      <sz val="14.0"/>
      <color rgb="FF8FF3AA"/>
      <name val="Inter"/>
    </font>
    <font>
      <b/>
      <u/>
      <sz val="24.0"/>
      <color rgb="FFD5A6BD"/>
      <name val="Inter"/>
    </font>
    <font>
      <b/>
      <u/>
      <sz val="13.0"/>
      <color rgb="FFFFFFFF"/>
      <name val="Inter"/>
    </font>
    <font>
      <b/>
      <sz val="14.0"/>
      <color rgb="FFFFFFFF"/>
      <name val="Inter"/>
    </font>
    <font>
      <b/>
      <u/>
      <sz val="24.0"/>
      <color rgb="FFE06666"/>
      <name val="Inter"/>
    </font>
    <font>
      <b/>
      <u/>
      <sz val="24.0"/>
      <color rgb="FFF1C232"/>
      <name val="Inter"/>
    </font>
    <font>
      <b/>
      <sz val="14.0"/>
      <color rgb="FF9FC5E8"/>
      <name val="Inter"/>
    </font>
    <font>
      <b/>
      <u/>
      <sz val="24.0"/>
      <color rgb="FF1C4587"/>
      <name val="Inter"/>
    </font>
    <font>
      <b/>
      <u/>
      <sz val="13.0"/>
      <color rgb="FFFFFFFF"/>
      <name val="Inter"/>
    </font>
    <font>
      <b/>
      <u/>
      <sz val="24.0"/>
      <color rgb="FFFFFFFF"/>
      <name val="Inter"/>
    </font>
    <font>
      <b/>
      <u/>
      <sz val="24.0"/>
      <color rgb="FF000000"/>
      <name val="Inter"/>
    </font>
    <font>
      <b/>
      <u/>
      <sz val="24.0"/>
      <color rgb="FF00FFFF"/>
      <name val="Inter"/>
    </font>
    <font>
      <b/>
      <u/>
      <sz val="24.0"/>
      <color rgb="FF674EA7"/>
      <name val="Inter"/>
    </font>
    <font>
      <b/>
      <u/>
      <sz val="24.0"/>
      <color rgb="FF5B0F00"/>
      <name val="Inter"/>
    </font>
    <font>
      <b/>
      <u/>
      <sz val="24.0"/>
      <color rgb="FFFFFFFF"/>
      <name val="Inter"/>
    </font>
    <font>
      <b/>
      <u/>
      <sz val="24.0"/>
      <color rgb="FF00FFFF"/>
      <name val="Inter"/>
    </font>
    <font>
      <b/>
      <u/>
      <sz val="24.0"/>
      <color rgb="FFBB9B7A"/>
      <name val="Inter"/>
    </font>
    <font>
      <b/>
      <u/>
      <sz val="24.0"/>
      <color rgb="FFE84536"/>
      <name val="Inter"/>
    </font>
    <font>
      <b/>
      <u/>
      <sz val="24.0"/>
      <color rgb="FFCC0000"/>
      <name val="Inter"/>
    </font>
    <font>
      <b/>
      <u/>
      <sz val="24.0"/>
      <color rgb="FF1C4587"/>
      <name val="Inter"/>
    </font>
    <font>
      <b/>
      <u/>
      <sz val="24.0"/>
      <color rgb="FF980000"/>
      <name val="Inter"/>
    </font>
    <font>
      <b/>
      <u/>
      <sz val="24.0"/>
      <color rgb="FF9FC5E8"/>
      <name val="Inter"/>
    </font>
    <font>
      <b/>
      <u/>
      <sz val="24.0"/>
      <color rgb="FF434343"/>
      <name val="Inter"/>
    </font>
    <font>
      <b/>
      <u/>
      <sz val="24.0"/>
      <color rgb="FFCC4125"/>
      <name val="Inter"/>
    </font>
    <font>
      <b/>
      <u/>
      <sz val="24.0"/>
      <color rgb="FFDE8E9D"/>
      <name val="Inter"/>
    </font>
    <font>
      <b/>
      <u/>
      <sz val="24.0"/>
      <color rgb="FF752391"/>
      <name val="Inter"/>
    </font>
    <font>
      <b/>
      <u/>
      <sz val="24.0"/>
      <color rgb="FFFF6F00"/>
      <name val="Inter"/>
    </font>
    <font>
      <b/>
      <u/>
      <sz val="24.0"/>
      <color rgb="FFFFD966"/>
      <name val="Inter"/>
    </font>
    <font>
      <b/>
      <u/>
      <sz val="13.0"/>
      <color rgb="FFFFFFFF"/>
      <name val="Inter"/>
    </font>
    <font>
      <b/>
      <u/>
      <sz val="24.0"/>
      <color rgb="FFBF6900"/>
      <name val="Inter"/>
    </font>
    <font>
      <b/>
      <u/>
      <sz val="24.0"/>
      <color rgb="FFD9D2E9"/>
      <name val="Inter"/>
    </font>
    <font>
      <b/>
      <u/>
      <sz val="24.0"/>
      <color rgb="FFFFD966"/>
      <name val="Inter"/>
    </font>
    <font>
      <b/>
      <u/>
      <sz val="24.0"/>
      <color rgb="FF9900FF"/>
      <name val="Inter"/>
    </font>
    <font>
      <b/>
      <u/>
      <sz val="24.0"/>
      <color rgb="FFEA50AB"/>
      <name val="Inter"/>
    </font>
    <font>
      <b/>
      <u/>
      <sz val="24.0"/>
      <color rgb="FFFF0000"/>
      <name val="Inter"/>
    </font>
    <font>
      <b/>
      <u/>
      <sz val="24.0"/>
      <color rgb="FFFFFFFF"/>
      <name val="Inter"/>
    </font>
    <font>
      <b/>
      <u/>
      <sz val="13.0"/>
      <color rgb="FFFFFFFF"/>
      <name val="Inter"/>
    </font>
    <font>
      <b/>
      <u/>
      <sz val="24.0"/>
      <color rgb="FFD42125"/>
      <name val="Inter"/>
    </font>
    <font>
      <b/>
      <u/>
      <sz val="24.0"/>
      <color rgb="FFB4A7D6"/>
      <name val="Inter"/>
    </font>
    <font>
      <b/>
      <u/>
      <sz val="24.0"/>
      <color rgb="FF783F04"/>
      <name val="Inter"/>
    </font>
    <font>
      <b/>
      <u/>
      <sz val="24.0"/>
      <color rgb="FFEDD87F"/>
      <name val="Inter"/>
    </font>
    <font>
      <b/>
      <u/>
      <sz val="24.0"/>
      <color rgb="FF000000"/>
      <name val="Inter"/>
    </font>
    <font>
      <b/>
      <u/>
      <sz val="24.0"/>
      <color rgb="FFEAD1DC"/>
      <name val="Inter"/>
    </font>
    <font>
      <b/>
      <u/>
      <sz val="24.0"/>
      <color rgb="FF666666"/>
      <name val="Inter"/>
    </font>
    <font>
      <b/>
      <u/>
      <sz val="24.0"/>
      <color rgb="FF000000"/>
      <name val="Inter"/>
    </font>
    <font>
      <b/>
      <u/>
      <sz val="9.0"/>
      <color rgb="FFFFFFFF"/>
      <name val="Inter"/>
    </font>
    <font>
      <b/>
      <u/>
      <sz val="24.0"/>
      <color rgb="FFC9DAF8"/>
      <name val="Inter"/>
    </font>
    <font>
      <b/>
      <u/>
      <sz val="24.0"/>
      <color rgb="FF1C4587"/>
      <name val="Inter"/>
    </font>
    <font>
      <b/>
      <u/>
      <sz val="24.0"/>
      <color rgb="FFDFA417"/>
      <name val="Inter"/>
    </font>
    <font>
      <b/>
      <u/>
      <sz val="24.0"/>
      <color rgb="FFEFC053"/>
      <name val="Inter"/>
    </font>
    <font>
      <b/>
      <u/>
      <sz val="13.0"/>
      <color theme="0"/>
      <name val="Inter"/>
    </font>
    <font>
      <b/>
      <u/>
      <sz val="24.0"/>
      <color rgb="FFFFF2CC"/>
      <name val="Inter"/>
    </font>
    <font>
      <b/>
      <u/>
      <sz val="24.0"/>
      <color rgb="FFC27BA0"/>
      <name val="Inter"/>
    </font>
    <font>
      <b/>
      <u/>
      <sz val="24.0"/>
      <color rgb="FF0C343D"/>
      <name val="Inter"/>
    </font>
    <font>
      <b/>
      <u/>
      <sz val="22.0"/>
      <color rgb="FF16161D"/>
      <name val="Inter"/>
    </font>
    <font>
      <b/>
      <u/>
      <sz val="24.0"/>
      <color rgb="FFFFFFFF"/>
      <name val="Inter"/>
    </font>
    <font>
      <b/>
      <u/>
      <sz val="24.0"/>
      <color rgb="FFCC0000"/>
      <name val="Inter"/>
    </font>
    <font>
      <b/>
      <u/>
      <sz val="24.0"/>
      <color rgb="FF660000"/>
      <name val="Inter"/>
    </font>
    <font>
      <b/>
      <u/>
      <sz val="24.0"/>
      <color rgb="FF38761D"/>
      <name val="Inter"/>
    </font>
    <font>
      <b/>
      <u/>
      <sz val="24.0"/>
      <color rgb="FFFFFF00"/>
      <name val="Inter"/>
    </font>
    <font>
      <b/>
      <u/>
      <sz val="24.0"/>
      <color rgb="FF45BCFF"/>
      <name val="Inter"/>
    </font>
    <font>
      <b/>
      <u/>
      <sz val="24.0"/>
      <color rgb="FF9900FF"/>
      <name val="Inter"/>
    </font>
    <font>
      <b/>
      <u/>
      <sz val="24.0"/>
      <color rgb="FF0B5394"/>
      <name val="Inter"/>
    </font>
    <font>
      <b/>
      <u/>
      <sz val="24.0"/>
      <color rgb="FFD0B79F"/>
      <name val="Inter"/>
    </font>
    <font>
      <b/>
      <u/>
      <sz val="24.0"/>
      <color rgb="FF0000FF"/>
      <name val="Inter"/>
    </font>
    <font>
      <b/>
      <u/>
      <sz val="24.0"/>
      <color rgb="FFB39E83"/>
      <name val="Inter"/>
    </font>
    <font>
      <b/>
      <u/>
      <sz val="24.0"/>
      <color rgb="FFBF9000"/>
      <name val="Inter"/>
    </font>
    <font>
      <b/>
      <u/>
      <sz val="24.0"/>
      <color rgb="FF45672B"/>
      <name val="Inter"/>
    </font>
    <font>
      <b/>
      <u/>
      <sz val="24.0"/>
      <color rgb="FF351C75"/>
      <name val="Inter"/>
    </font>
    <font>
      <b/>
      <u/>
      <sz val="24.0"/>
      <color rgb="FFFF00FF"/>
      <name val="Inter"/>
    </font>
    <font>
      <b/>
      <u/>
      <sz val="24.0"/>
      <color rgb="FFFFFFFF"/>
      <name val="Inter"/>
    </font>
    <font>
      <b/>
      <u/>
      <sz val="24.0"/>
      <color rgb="FFE06666"/>
      <name val="Inter"/>
    </font>
    <font>
      <b/>
      <u/>
      <sz val="24.0"/>
      <color rgb="FFFEF851"/>
      <name val="Inter"/>
    </font>
    <font>
      <b/>
      <u/>
      <sz val="24.0"/>
      <color rgb="FF34A853"/>
      <name val="Inter"/>
    </font>
    <font>
      <b/>
      <u/>
      <sz val="24.0"/>
      <color rgb="FF324760"/>
      <name val="Inter"/>
    </font>
    <font>
      <b/>
      <sz val="14.0"/>
      <color rgb="FFFF6D01"/>
      <name val="Inter"/>
    </font>
    <font>
      <b/>
      <u/>
      <sz val="24.0"/>
      <color rgb="FFF1C232"/>
      <name val="Inter"/>
    </font>
    <font>
      <b/>
      <u/>
      <sz val="24.0"/>
      <color rgb="FF814BF6"/>
      <name val="Inter"/>
    </font>
    <font>
      <b/>
      <u/>
      <sz val="24.0"/>
      <color rgb="FFD5A6BD"/>
      <name val="Inter"/>
    </font>
    <font>
      <b/>
      <u/>
      <sz val="24.0"/>
      <color rgb="FF999999"/>
      <name val="Inter"/>
    </font>
    <font>
      <b/>
      <u/>
      <sz val="24.0"/>
      <color rgb="FFCC0000"/>
      <name val="Inter"/>
    </font>
    <font>
      <b/>
      <u/>
      <sz val="24.0"/>
      <color rgb="FFF1C232"/>
      <name val="Inter"/>
    </font>
    <font>
      <b/>
      <u/>
      <sz val="24.0"/>
      <color rgb="FF000000"/>
      <name val="Inter"/>
    </font>
    <font>
      <b/>
      <u/>
      <sz val="24.0"/>
      <color rgb="FF57BB8A"/>
      <name val="Inter"/>
    </font>
    <font>
      <b/>
      <u/>
      <sz val="24.0"/>
      <color rgb="FFF8C913"/>
      <name val="Inter"/>
    </font>
    <font>
      <b/>
      <u/>
      <sz val="24.0"/>
      <color rgb="FFE06666"/>
      <name val="Inter"/>
    </font>
    <font>
      <b/>
      <u/>
      <sz val="24.0"/>
      <color rgb="FFFFFFFF"/>
      <name val="Inter"/>
    </font>
    <font>
      <b/>
      <u/>
      <sz val="24.0"/>
      <color rgb="FFFFE599"/>
      <name val="Inter"/>
    </font>
    <font>
      <b/>
      <u/>
      <sz val="24.0"/>
      <color rgb="FF00FFFF"/>
      <name val="Inter"/>
    </font>
    <font>
      <b/>
      <u/>
      <sz val="23.0"/>
      <color rgb="FFFFFFFF"/>
      <name val="Inter"/>
    </font>
    <font>
      <b/>
      <u/>
      <sz val="23.0"/>
      <color rgb="FFFFC107"/>
      <name val="Inter"/>
    </font>
    <font>
      <b/>
      <u/>
      <sz val="23.0"/>
      <color rgb="FFA2C4C9"/>
      <name val="Inter"/>
    </font>
    <font>
      <b/>
      <u/>
      <sz val="24.0"/>
      <color rgb="FF000000"/>
      <name val="Inter"/>
    </font>
    <font>
      <b/>
      <u/>
      <sz val="24.0"/>
      <color rgb="FF6D9EEB"/>
      <name val="Inter"/>
    </font>
    <font>
      <b/>
      <u/>
      <sz val="24.0"/>
      <color rgb="FFFF5400"/>
      <name val="Inter"/>
    </font>
    <font>
      <b/>
      <u/>
      <sz val="24.0"/>
      <color rgb="FF5D4A4F"/>
      <name val="Inter"/>
    </font>
    <font>
      <b/>
      <u/>
      <sz val="24.0"/>
      <color rgb="FFB11D33"/>
      <name val="Inter"/>
    </font>
    <font>
      <b/>
      <u/>
      <sz val="24.0"/>
      <color rgb="FF1C4587"/>
      <name val="Inter"/>
    </font>
    <font>
      <b/>
      <u/>
      <sz val="24.0"/>
      <color rgb="FFFF00FF"/>
      <name val="Inter"/>
    </font>
    <font>
      <b/>
      <u/>
      <sz val="24.0"/>
      <color rgb="FFBF6900"/>
      <name val="Inter"/>
    </font>
    <font>
      <b/>
      <u/>
      <sz val="24.0"/>
      <color rgb="FF9900FF"/>
      <name val="Inter"/>
    </font>
    <font>
      <b/>
      <u/>
      <sz val="24.0"/>
      <color rgb="FF00FF00"/>
      <name val="Inter"/>
    </font>
    <font>
      <b/>
      <u/>
      <sz val="24.0"/>
      <color rgb="FF0B5394"/>
      <name val="Inter"/>
    </font>
    <font>
      <b/>
      <u/>
      <sz val="24.0"/>
      <color rgb="FFCCCCCC"/>
      <name val="Inter"/>
    </font>
    <font>
      <b/>
      <u/>
      <sz val="24.0"/>
      <color rgb="FF76A5AF"/>
      <name val="Inter"/>
    </font>
    <font>
      <b/>
      <u/>
      <sz val="24.0"/>
      <color rgb="FFF7D550"/>
      <name val="Inter"/>
    </font>
    <font>
      <b/>
      <u/>
      <sz val="24.0"/>
      <color rgb="FF1155CC"/>
      <name val="Inter"/>
    </font>
    <font>
      <b/>
      <u/>
      <sz val="24.0"/>
      <color rgb="FFE69138"/>
      <name val="Inter"/>
    </font>
    <font>
      <b/>
      <u/>
      <sz val="24.0"/>
      <color rgb="FFF8C913"/>
      <name val="Inter"/>
    </font>
    <font>
      <b/>
      <sz val="24.0"/>
      <color rgb="FF000000"/>
      <name val="Inter"/>
    </font>
    <font>
      <b/>
      <u/>
      <sz val="24.0"/>
      <color rgb="FF6AA84F"/>
      <name val="Inter"/>
    </font>
    <font>
      <b/>
      <u/>
      <sz val="24.0"/>
      <color rgb="FF0B5394"/>
      <name val="Inter"/>
    </font>
    <font>
      <b/>
      <u/>
      <sz val="24.0"/>
      <color rgb="FF38761D"/>
      <name val="Inter"/>
    </font>
    <font>
      <b/>
      <u/>
      <sz val="24.0"/>
      <color rgb="FFFFFFFF"/>
      <name val="Inter"/>
    </font>
    <font>
      <b/>
      <u/>
      <sz val="24.0"/>
      <color rgb="FFCFE2F3"/>
      <name val="Inter"/>
    </font>
    <font>
      <b/>
      <u/>
      <sz val="13.0"/>
      <color rgb="FFFFFFFF"/>
      <name val="Inter"/>
    </font>
    <font>
      <b/>
      <u/>
      <sz val="24.0"/>
      <color rgb="FF741B47"/>
      <name val="Inter"/>
    </font>
    <font>
      <b/>
      <u/>
      <sz val="24.0"/>
      <color rgb="FF000000"/>
      <name val="Inter"/>
    </font>
    <font>
      <b/>
      <u/>
      <sz val="24.0"/>
      <color rgb="FFFFFFFF"/>
      <name val="Inter"/>
    </font>
    <font>
      <b/>
      <u/>
      <sz val="24.0"/>
      <color rgb="FFFF0000"/>
      <name val="Inter"/>
    </font>
    <font>
      <b/>
      <u/>
      <sz val="24.0"/>
      <color rgb="FFB52B2C"/>
      <name val="Inter"/>
    </font>
    <font>
      <b/>
      <u/>
      <sz val="24.0"/>
      <color rgb="FF000000"/>
      <name val="Inter"/>
    </font>
    <font>
      <b/>
      <u/>
      <sz val="24.0"/>
      <color rgb="FFFF00FF"/>
      <name val="Inter"/>
    </font>
    <font>
      <b/>
      <u/>
      <sz val="24.0"/>
      <color rgb="FF9FC5E8"/>
      <name val="Inter"/>
    </font>
    <font>
      <b/>
      <u/>
      <sz val="24.0"/>
      <color rgb="FFFF6D01"/>
      <name val="Inter"/>
    </font>
    <font>
      <b/>
      <u/>
      <sz val="24.0"/>
      <color rgb="FFFFFFFF"/>
      <name val="Inter"/>
    </font>
    <font>
      <b/>
      <u/>
      <sz val="24.0"/>
      <color rgb="FFFFFFFF"/>
      <name val="Inter"/>
    </font>
    <font>
      <b/>
      <u/>
      <sz val="24.0"/>
      <color rgb="FF000000"/>
      <name val="Inter"/>
    </font>
    <font>
      <b/>
      <u/>
      <sz val="13.0"/>
      <color rgb="FFFFFFFF"/>
      <name val="Inter"/>
    </font>
    <font>
      <b/>
      <u/>
      <sz val="24.0"/>
      <color rgb="FFFFFFFF"/>
      <name val="Inter"/>
    </font>
    <font>
      <b/>
      <u/>
      <sz val="24.0"/>
      <color rgb="FFFFFF00"/>
      <name val="Inter"/>
    </font>
    <font>
      <b/>
      <u/>
      <sz val="24.0"/>
      <color rgb="FF9900FF"/>
      <name val="Inter"/>
    </font>
    <font>
      <b/>
      <u/>
      <sz val="24.0"/>
      <color rgb="FFFFFFFF"/>
      <name val="Inter"/>
    </font>
    <font>
      <b/>
      <u/>
      <sz val="24.0"/>
      <color rgb="FFFFFFFF"/>
      <name val="Inter"/>
    </font>
    <font>
      <b/>
      <u/>
      <sz val="24.0"/>
      <color rgb="FFCC0000"/>
      <name val="Inter"/>
    </font>
    <font>
      <b/>
      <u/>
      <sz val="24.0"/>
      <color rgb="FFFEF851"/>
      <name val="Inter"/>
    </font>
    <font>
      <b/>
      <u/>
      <sz val="24.0"/>
      <color rgb="FFFEF851"/>
      <name val="Inter"/>
    </font>
    <font>
      <b/>
      <u/>
      <sz val="24.0"/>
      <color rgb="FFFFFFFF"/>
      <name val="Inter"/>
    </font>
    <font>
      <b/>
      <u/>
      <sz val="24.0"/>
      <color rgb="FFFFC64C"/>
      <name val="Inter"/>
    </font>
    <font>
      <b/>
      <u/>
      <sz val="24.0"/>
      <color rgb="FF000000"/>
      <name val="Inter"/>
    </font>
    <font>
      <b/>
      <u/>
      <sz val="24.0"/>
      <color rgb="FF4A86E8"/>
      <name val="Inter"/>
    </font>
    <font>
      <b/>
      <u/>
      <sz val="24.0"/>
      <color rgb="FF4A86E8"/>
      <name val="Inter"/>
    </font>
    <font>
      <b/>
      <u/>
      <sz val="22.0"/>
      <color rgb="FFB45F06"/>
      <name val="Inter"/>
    </font>
    <font>
      <b/>
      <u/>
      <sz val="22.0"/>
      <color rgb="FFF6B26B"/>
      <name val="Inter"/>
    </font>
    <font>
      <b/>
      <u/>
      <sz val="22.0"/>
      <color rgb="FF8E7CC3"/>
      <name val="Inter"/>
    </font>
    <font>
      <b/>
      <u/>
      <sz val="13.0"/>
      <color theme="0"/>
      <name val="Inter"/>
    </font>
    <font>
      <b/>
      <u/>
      <sz val="24.0"/>
      <color rgb="FFE06666"/>
      <name val="Inter"/>
    </font>
    <font>
      <b/>
      <u/>
      <sz val="24.0"/>
      <color rgb="FFFFFFFF"/>
      <name val="Inter"/>
    </font>
    <font>
      <b/>
      <u/>
      <sz val="24.0"/>
      <color rgb="FF000000"/>
      <name val="Inter"/>
    </font>
    <font>
      <b/>
      <u/>
      <sz val="24.0"/>
      <color rgb="FFFFFFFF"/>
      <name val="Inter"/>
    </font>
    <font>
      <b/>
      <u/>
      <sz val="24.0"/>
      <color rgb="FFB11D33"/>
      <name val="Inter"/>
    </font>
    <font>
      <b/>
      <u/>
      <sz val="24.0"/>
      <color rgb="FF4C1130"/>
      <name val="Inter"/>
    </font>
    <font>
      <b/>
      <u/>
      <sz val="24.0"/>
      <color rgb="FF000000"/>
      <name val="Inter"/>
    </font>
    <font>
      <b/>
      <u/>
      <sz val="24.0"/>
      <color rgb="FF251611"/>
      <name val="Inter"/>
    </font>
    <font>
      <b/>
      <u/>
      <sz val="24.0"/>
      <color rgb="FFFFFFFF"/>
      <name val="Inter"/>
    </font>
    <font>
      <b/>
      <u/>
      <sz val="24.0"/>
      <color rgb="FF000000"/>
      <name val="Inter"/>
    </font>
    <font>
      <b/>
      <u/>
      <sz val="24.0"/>
      <color rgb="FF6C05AA"/>
      <name val="Inter"/>
    </font>
    <font>
      <b/>
      <u/>
      <sz val="24.0"/>
      <color rgb="FF6D9EEB"/>
      <name val="Inter"/>
    </font>
    <font>
      <b/>
      <u/>
      <sz val="24.0"/>
      <color rgb="FFFFFF00"/>
      <name val="Inter"/>
    </font>
    <font>
      <b/>
      <u/>
      <sz val="24.0"/>
      <color rgb="FFFFFF00"/>
      <name val="Inter"/>
    </font>
    <font>
      <b/>
      <u/>
      <sz val="24.0"/>
      <color rgb="FFFFFFFF"/>
      <name val="Inter"/>
    </font>
    <font>
      <b/>
      <u/>
      <sz val="24.0"/>
      <color rgb="FFB45F06"/>
      <name val="Inter"/>
    </font>
    <font>
      <b/>
      <u/>
      <sz val="13.0"/>
      <color rgb="FFFFFFFF"/>
      <name val="Inter"/>
    </font>
    <font>
      <b/>
      <u/>
      <sz val="24.0"/>
      <color rgb="FFFFFFFF"/>
      <name val="Inter"/>
    </font>
    <font>
      <b/>
      <u/>
      <sz val="24.0"/>
      <color rgb="FF6AA84F"/>
      <name val="Inter"/>
    </font>
    <font>
      <b/>
      <u/>
      <sz val="24.0"/>
      <color rgb="FFFFF2CC"/>
      <name val="Inter"/>
    </font>
    <font>
      <b/>
      <u/>
      <sz val="24.0"/>
      <color rgb="FF980000"/>
      <name val="Inter"/>
    </font>
    <font>
      <b/>
      <u/>
      <sz val="24.0"/>
      <color rgb="FF666666"/>
      <name val="Inter"/>
    </font>
    <font>
      <b/>
      <u/>
      <sz val="24.0"/>
      <color rgb="FF3C78D8"/>
      <name val="Inter"/>
    </font>
    <font>
      <b/>
      <u/>
      <sz val="24.0"/>
      <color rgb="FF38761D"/>
      <name val="Inter"/>
    </font>
    <font>
      <b/>
      <u/>
      <sz val="24.0"/>
      <color rgb="FF7F6000"/>
      <name val="Inter"/>
    </font>
    <font>
      <b/>
      <u/>
      <sz val="24.0"/>
      <color rgb="FFFEE599"/>
      <name val="Inter"/>
    </font>
    <font>
      <b/>
      <u/>
      <sz val="24.0"/>
      <color rgb="FFD0E0E3"/>
      <name val="Inter"/>
    </font>
    <font>
      <b/>
      <u/>
      <sz val="24.0"/>
      <color rgb="FFD0E0E3"/>
      <name val="Inter"/>
    </font>
    <font>
      <b/>
      <u/>
      <sz val="24.0"/>
      <color rgb="FF0B5394"/>
      <name val="Inter"/>
    </font>
    <font>
      <b/>
      <u/>
      <sz val="24.0"/>
      <color rgb="FFFF0000"/>
      <name val="Inter"/>
    </font>
    <font>
      <b/>
      <u/>
      <sz val="24.0"/>
      <color rgb="FFFFD966"/>
      <name val="Inter"/>
    </font>
    <font>
      <b/>
      <u/>
      <sz val="24.0"/>
      <color rgb="FFFFFFFF"/>
      <name val="Inter"/>
    </font>
    <font>
      <b/>
      <u/>
      <sz val="24.0"/>
      <color rgb="FF351C75"/>
      <name val="Inter"/>
    </font>
    <font>
      <b/>
      <u/>
      <sz val="24.0"/>
      <color rgb="FFFF00FF"/>
      <name val="Inter"/>
    </font>
    <font>
      <b/>
      <u/>
      <sz val="24.0"/>
      <color rgb="FFB45F06"/>
      <name val="Inter"/>
    </font>
    <font>
      <b/>
      <u/>
      <sz val="24.0"/>
      <color rgb="FF0000FF"/>
      <name val="Inter"/>
    </font>
    <font>
      <b/>
      <u/>
      <sz val="24.0"/>
      <color rgb="FF3C78D8"/>
      <name val="Inter"/>
    </font>
    <font>
      <b/>
      <u/>
      <sz val="24.0"/>
      <color rgb="FF434343"/>
      <name val="Inter"/>
    </font>
    <font>
      <b/>
      <u/>
      <sz val="24.0"/>
      <color rgb="FF837258"/>
      <name val="Inter"/>
    </font>
    <font>
      <b/>
      <u/>
      <sz val="24.0"/>
      <color rgb="FF980000"/>
      <name val="Inter"/>
    </font>
    <font>
      <b/>
      <u/>
      <sz val="24.0"/>
      <color rgb="FF0000FF"/>
      <name val="Inter"/>
    </font>
    <font>
      <b/>
      <u/>
      <sz val="24.0"/>
      <color rgb="FF000000"/>
      <name val="Inter"/>
    </font>
    <font>
      <b/>
      <u/>
      <sz val="24.0"/>
      <color rgb="FFA4C2F4"/>
      <name val="Inter"/>
    </font>
    <font>
      <b/>
      <u/>
      <sz val="24.0"/>
      <color rgb="FFEFEFEF"/>
      <name val="Inter"/>
    </font>
    <font>
      <b/>
      <u/>
      <sz val="24.0"/>
      <color rgb="FFE3E7F0"/>
      <name val="Inter"/>
    </font>
    <font>
      <b/>
      <u/>
      <sz val="13.0"/>
      <color rgb="FFFFFFFF"/>
      <name val="Inter"/>
    </font>
    <font>
      <b/>
      <u/>
      <sz val="24.0"/>
      <color rgb="FF000000"/>
      <name val="Inter"/>
    </font>
    <font>
      <b/>
      <u/>
      <sz val="24.0"/>
      <color rgb="FFFF0000"/>
      <name val="Inter"/>
    </font>
    <font>
      <b/>
      <u/>
      <sz val="24.0"/>
      <color rgb="FF21F151"/>
      <name val="Inter"/>
    </font>
    <font>
      <b/>
      <u/>
      <sz val="24.0"/>
      <color rgb="FF814BF6"/>
      <name val="Inter"/>
    </font>
    <font>
      <b/>
      <u/>
      <sz val="24.0"/>
      <color rgb="FFE6B8AF"/>
      <name val="Inter"/>
    </font>
    <font>
      <b/>
      <u/>
      <sz val="24.0"/>
      <color rgb="FFF1C232"/>
      <name val="Inter"/>
    </font>
    <font>
      <b/>
      <u/>
      <sz val="24.0"/>
      <color rgb="FF00FF00"/>
      <name val="Inter"/>
    </font>
    <font>
      <b/>
      <u/>
      <sz val="24.0"/>
      <color rgb="FF000000"/>
      <name val="Inter"/>
    </font>
    <font>
      <b/>
      <u/>
      <sz val="24.0"/>
      <color rgb="FF73F440"/>
      <name val="Inter"/>
    </font>
    <font>
      <b/>
      <u/>
      <sz val="24.0"/>
      <color rgb="FF000000"/>
      <name val="Inter"/>
    </font>
    <font>
      <b/>
      <u/>
      <sz val="24.0"/>
      <color rgb="FFFFFFFF"/>
      <name val="Inter"/>
    </font>
    <font>
      <b/>
      <u/>
      <sz val="24.0"/>
      <color rgb="FF351C75"/>
      <name val="Inter"/>
    </font>
    <font>
      <b/>
      <u/>
      <sz val="24.0"/>
      <color rgb="FFA2C4C9"/>
      <name val="Inter"/>
    </font>
    <font>
      <b/>
      <u/>
      <sz val="24.0"/>
      <color rgb="FFFFFFFF"/>
      <name val="Inter"/>
    </font>
    <font>
      <b/>
      <u/>
      <sz val="24.0"/>
      <color rgb="FF57BB8A"/>
      <name val="Inter"/>
    </font>
    <font>
      <b/>
      <u/>
      <sz val="24.0"/>
      <color rgb="FF8E7CC3"/>
      <name val="Inter"/>
    </font>
    <font>
      <b/>
      <u/>
      <sz val="24.0"/>
      <color rgb="FF3D85C6"/>
      <name val="Inter"/>
    </font>
    <font>
      <b/>
      <u/>
      <sz val="24.0"/>
      <color theme="8"/>
      <name val="Inter"/>
    </font>
    <font>
      <b/>
      <u/>
      <sz val="24.0"/>
      <color rgb="FF000000"/>
      <name val="Inter"/>
    </font>
    <font>
      <b/>
      <u/>
      <sz val="24.0"/>
      <color rgb="FFEA9999"/>
      <name val="Inter"/>
    </font>
    <font>
      <b/>
      <u/>
      <sz val="24.0"/>
      <color rgb="FFFFFFFF"/>
      <name val="Inter"/>
    </font>
    <font>
      <b/>
      <u/>
      <sz val="24.0"/>
      <color rgb="FFCC0000"/>
      <name val="Inter"/>
    </font>
    <font>
      <b/>
      <u/>
      <sz val="24.0"/>
      <color rgb="FFEFEFEF"/>
      <name val="Inter"/>
    </font>
    <font>
      <b/>
      <u/>
      <sz val="24.0"/>
      <color rgb="FFE69138"/>
      <name val="Inter"/>
    </font>
    <font>
      <b/>
      <u/>
      <sz val="24.0"/>
      <color rgb="FFF7D550"/>
      <name val="Inter"/>
    </font>
    <font>
      <b/>
      <u/>
      <sz val="24.0"/>
      <color rgb="FFCD530B"/>
      <name val="Inter"/>
    </font>
    <font>
      <b/>
      <u/>
      <sz val="24.0"/>
      <color rgb="FF000000"/>
      <name val="Inter"/>
    </font>
    <font>
      <b/>
      <u/>
      <sz val="24.0"/>
      <color rgb="FF8E7CC3"/>
      <name val="Inter"/>
    </font>
    <font>
      <b/>
      <u/>
      <sz val="24.0"/>
      <color rgb="FF666666"/>
      <name val="Inter"/>
    </font>
    <font>
      <b/>
      <u/>
      <sz val="24.0"/>
      <color rgb="FF000000"/>
      <name val="Inter"/>
    </font>
    <font>
      <b/>
      <u/>
      <sz val="24.0"/>
      <color rgb="FF000000"/>
      <name val="Inter"/>
    </font>
    <font>
      <b/>
      <u/>
      <sz val="24.0"/>
      <color rgb="FF38761D"/>
      <name val="Inter"/>
    </font>
    <font>
      <b/>
      <u/>
      <sz val="24.0"/>
      <color rgb="FF741B47"/>
      <name val="Inter"/>
    </font>
    <font>
      <b/>
      <u/>
      <sz val="24.0"/>
      <color rgb="FFF1C232"/>
      <name val="Inter"/>
    </font>
    <font>
      <b/>
      <u/>
      <sz val="24.0"/>
      <color rgb="FFFF0000"/>
      <name val="Inter"/>
    </font>
    <font>
      <b/>
      <u/>
      <sz val="24.0"/>
      <color rgb="FF434343"/>
      <name val="Inter"/>
    </font>
    <font>
      <b/>
      <u/>
      <sz val="24.0"/>
      <color rgb="FFC8BEA8"/>
      <name val="Inter"/>
    </font>
    <font>
      <b/>
      <u/>
      <sz val="24.0"/>
      <color rgb="FFC27BA0"/>
      <name val="Inter"/>
    </font>
    <font>
      <b/>
      <u/>
      <sz val="24.0"/>
      <color rgb="FFCEAC82"/>
      <name val="Inter"/>
    </font>
    <font>
      <b/>
      <u/>
      <sz val="24.0"/>
      <color rgb="FFFFFF00"/>
      <name val="Inter"/>
    </font>
    <font>
      <b/>
      <u/>
      <sz val="24.0"/>
      <color rgb="FF073763"/>
      <name val="Inter"/>
    </font>
    <font>
      <b/>
      <u/>
      <sz val="24.0"/>
      <color rgb="FFA4C2F4"/>
      <name val="Inter"/>
    </font>
    <font>
      <b/>
      <u/>
      <sz val="24.0"/>
      <color rgb="FFFFFFFF"/>
      <name val="Inter"/>
    </font>
    <font>
      <b/>
      <u/>
      <sz val="24.0"/>
      <color rgb="FF0000FF"/>
      <name val="Inter"/>
    </font>
    <font>
      <b/>
      <u/>
      <sz val="24.0"/>
      <color rgb="FFFF00FF"/>
      <name val="Inter"/>
    </font>
    <font>
      <b/>
      <u/>
      <sz val="24.0"/>
      <color rgb="FF4A86E8"/>
      <name val="Inter"/>
    </font>
    <font>
      <b/>
      <u/>
      <sz val="24.0"/>
      <color rgb="FFFFC107"/>
      <name val="Inter"/>
    </font>
    <font>
      <b/>
      <u/>
      <sz val="24.0"/>
      <color rgb="FF232054"/>
      <name val="Inter"/>
    </font>
    <font>
      <b/>
      <u/>
      <sz val="24.0"/>
      <color rgb="FF741B47"/>
      <name val="Inter"/>
    </font>
    <font>
      <b/>
      <u/>
      <sz val="24.0"/>
      <color rgb="FF000000"/>
      <name val="Inter"/>
    </font>
    <font>
      <b/>
      <u/>
      <sz val="24.0"/>
      <color rgb="FF000000"/>
      <name val="Inter"/>
    </font>
    <font>
      <b/>
      <u/>
      <sz val="24.0"/>
      <color rgb="FFFF0000"/>
      <name val="Inter"/>
    </font>
    <font>
      <b/>
      <u/>
      <sz val="24.0"/>
      <color rgb="FFCC4125"/>
      <name val="Inter"/>
    </font>
    <font>
      <b/>
      <u/>
      <sz val="24.0"/>
      <color rgb="FF4A86E8"/>
      <name val="Inter"/>
    </font>
    <font>
      <b/>
      <u/>
      <sz val="24.0"/>
      <color rgb="FFFFCECE"/>
      <name val="Inter"/>
    </font>
    <font>
      <b/>
      <u/>
      <sz val="24.0"/>
      <color rgb="FF9900FF"/>
      <name val="Inter"/>
    </font>
    <font>
      <b/>
      <u/>
      <sz val="24.0"/>
      <color rgb="FF00FFFF"/>
      <name val="Inter"/>
    </font>
    <font>
      <b/>
      <u/>
      <sz val="24.0"/>
      <color rgb="FFEA50AB"/>
      <name val="Inter"/>
    </font>
    <font>
      <b/>
      <u/>
      <sz val="24.0"/>
      <color rgb="FFFFE599"/>
      <name val="Inter"/>
    </font>
    <font>
      <b/>
      <u/>
      <sz val="24.0"/>
      <color rgb="FF000000"/>
      <name val="Inter"/>
    </font>
    <font>
      <b/>
      <u/>
      <sz val="24.0"/>
      <color rgb="FFE69138"/>
      <name val="Inter"/>
    </font>
    <font>
      <b/>
      <u/>
      <sz val="24.0"/>
      <color rgb="FF1155CC"/>
      <name val="Inter"/>
    </font>
    <font>
      <b/>
      <u/>
      <sz val="24.0"/>
      <color rgb="FFE69138"/>
      <name val="Inter"/>
    </font>
    <font>
      <b/>
      <u/>
      <sz val="24.0"/>
      <color rgb="FFBEDFE4"/>
      <name val="Inter"/>
    </font>
    <font>
      <b/>
      <u/>
      <sz val="24.0"/>
      <color rgb="FF434343"/>
      <name val="Inter"/>
    </font>
    <font>
      <b/>
      <u/>
      <sz val="24.0"/>
      <color rgb="FFF9FBFD"/>
      <name val="Inter"/>
    </font>
    <font>
      <b/>
      <u/>
      <sz val="24.0"/>
      <color rgb="FF9900FF"/>
      <name val="Inter"/>
    </font>
    <font>
      <b/>
      <u/>
      <sz val="24.0"/>
      <color rgb="FF00FFFF"/>
      <name val="Inter"/>
    </font>
    <font>
      <b/>
      <u/>
      <sz val="24.0"/>
      <color rgb="FFF8C913"/>
      <name val="Inter"/>
    </font>
    <font>
      <b/>
      <u/>
      <sz val="24.0"/>
      <color rgb="FFCC0000"/>
      <name val="Inter"/>
    </font>
    <font>
      <b/>
      <u/>
      <sz val="24.0"/>
      <color rgb="FF674EA7"/>
      <name val="Inter"/>
    </font>
    <font>
      <b/>
      <u/>
      <sz val="24.0"/>
      <color rgb="FFF8C913"/>
      <name val="Inter"/>
    </font>
    <font>
      <b/>
      <u/>
      <sz val="24.0"/>
      <color rgb="FFEFEFEF"/>
      <name val="Inter"/>
    </font>
    <font>
      <b/>
      <u/>
      <sz val="24.0"/>
      <color rgb="FFD5A6BD"/>
      <name val="Inter"/>
    </font>
    <font>
      <b/>
      <u/>
      <sz val="24.0"/>
      <color rgb="FF46BDC6"/>
      <name val="Inter"/>
    </font>
    <font>
      <b/>
      <u/>
      <sz val="24.0"/>
      <color rgb="FF3D85C6"/>
      <name val="Inter"/>
    </font>
    <font>
      <b/>
      <u/>
      <sz val="24.0"/>
      <color rgb="FFFFC107"/>
      <name val="Inter"/>
    </font>
    <font>
      <b/>
      <u/>
      <sz val="24.0"/>
      <color rgb="FF6D9EEB"/>
      <name val="Inter"/>
    </font>
    <font>
      <b/>
      <u/>
      <sz val="24.0"/>
      <color rgb="FFFF00FF"/>
      <name val="Inter"/>
    </font>
    <font>
      <b/>
      <u/>
      <sz val="24.0"/>
      <color rgb="FF9900FF"/>
      <name val="Inter"/>
    </font>
    <font>
      <b/>
      <u/>
      <sz val="24.0"/>
      <color rgb="FFF3F3F3"/>
      <name val="Inter"/>
    </font>
    <font>
      <b/>
      <u/>
      <sz val="24.0"/>
      <color rgb="FFDFA417"/>
      <name val="Inter"/>
    </font>
    <font>
      <b/>
      <u/>
      <sz val="24.0"/>
      <color rgb="FFFFFFFF"/>
      <name val="Inter"/>
    </font>
    <font>
      <b/>
      <u/>
      <sz val="24.0"/>
      <color rgb="FFCC0000"/>
      <name val="Inter"/>
    </font>
    <font>
      <b/>
      <u/>
      <sz val="24.0"/>
      <color rgb="FF990000"/>
      <name val="Inter"/>
    </font>
    <font>
      <b/>
      <u/>
      <sz val="24.0"/>
      <color rgb="FF741B47"/>
      <name val="Inter"/>
    </font>
    <font>
      <b/>
      <u/>
      <sz val="24.0"/>
      <color rgb="FF999999"/>
      <name val="Inter"/>
    </font>
    <font>
      <b/>
      <u/>
      <sz val="24.0"/>
      <color rgb="FF00FFFF"/>
      <name val="Inter"/>
    </font>
    <font>
      <b/>
      <u/>
      <sz val="24.0"/>
      <color rgb="FF20124D"/>
      <name val="Inter"/>
    </font>
    <font>
      <b/>
      <u/>
      <sz val="24.0"/>
      <color rgb="FFB45F06"/>
      <name val="Inter"/>
    </font>
    <font>
      <b/>
      <u/>
      <sz val="24.0"/>
      <color rgb="FF000000"/>
      <name val="Inter"/>
    </font>
    <font>
      <b/>
      <u/>
      <sz val="24.0"/>
      <color rgb="FFF9CB9C"/>
      <name val="Inter"/>
    </font>
    <font>
      <b/>
      <u/>
      <sz val="24.0"/>
      <color rgb="FF674EA7"/>
      <name val="Inter"/>
    </font>
    <font>
      <b/>
      <u/>
      <sz val="24.0"/>
      <color rgb="FFD9D9D9"/>
      <name val="Inter"/>
    </font>
    <font>
      <b/>
      <u/>
      <sz val="24.0"/>
      <color theme="1"/>
      <name val="Inter"/>
    </font>
    <font>
      <b/>
      <u/>
      <sz val="24.0"/>
      <color rgb="FFFFFF00"/>
      <name val="Inter"/>
    </font>
    <font>
      <b/>
      <u/>
      <sz val="24.0"/>
      <color rgb="FF76A5AF"/>
      <name val="Inter"/>
    </font>
    <font>
      <b/>
      <u/>
      <sz val="24.0"/>
      <color rgb="FFEA9999"/>
      <name val="Inter"/>
    </font>
    <font>
      <b/>
      <u/>
      <sz val="24.0"/>
      <color rgb="FFFFD966"/>
      <name val="Inter"/>
    </font>
    <font>
      <b/>
      <u/>
      <sz val="24.0"/>
      <color rgb="FF4A86E8"/>
      <name val="Inter"/>
    </font>
    <font>
      <b/>
      <u/>
      <sz val="24.0"/>
      <color rgb="FF00FF00"/>
      <name val="Inter"/>
    </font>
    <font>
      <b/>
      <u/>
      <sz val="24.0"/>
      <color rgb="FF1155CC"/>
      <name val="Inter"/>
    </font>
    <font>
      <b/>
      <u/>
      <sz val="24.0"/>
      <color rgb="FF3D85C6"/>
      <name val="Inter"/>
    </font>
    <font>
      <b/>
      <u/>
      <sz val="24.0"/>
      <color rgb="FF741B47"/>
      <name val="Inter"/>
    </font>
    <font>
      <b/>
      <u/>
      <sz val="24.0"/>
      <color rgb="FFFFFFFF"/>
      <name val="Inter"/>
    </font>
    <font>
      <b/>
      <u/>
      <sz val="24.0"/>
      <color rgb="FF000000"/>
      <name val="Inter"/>
    </font>
    <font>
      <b/>
      <u/>
      <sz val="24.0"/>
      <color rgb="FFFF6871"/>
      <name val="Inter"/>
    </font>
    <font>
      <b/>
      <u/>
      <sz val="24.0"/>
      <color rgb="FF00FFFF"/>
      <name val="Inter"/>
    </font>
    <font>
      <b/>
      <u/>
      <sz val="24.0"/>
      <color rgb="FFFF0000"/>
      <name val="Inter"/>
    </font>
    <font>
      <b/>
      <u/>
      <sz val="24.0"/>
      <color rgb="FF980000"/>
      <name val="Inter"/>
    </font>
    <font>
      <b/>
      <u/>
      <sz val="24.0"/>
      <color rgb="FFBF9000"/>
      <name val="Inter"/>
    </font>
    <font>
      <b/>
      <u/>
      <sz val="24.0"/>
      <color rgb="FF93C57D"/>
      <name val="Inter"/>
    </font>
    <font>
      <b/>
      <u/>
      <sz val="24.0"/>
      <color rgb="FFFFFF00"/>
      <name val="Inter"/>
    </font>
    <font>
      <b/>
      <u/>
      <sz val="24.0"/>
      <color rgb="FFFFFF00"/>
      <name val="Inter"/>
    </font>
    <font>
      <b/>
      <u/>
      <sz val="24.0"/>
      <color rgb="FFFFD966"/>
      <name val="Inter"/>
    </font>
    <font>
      <b/>
      <u/>
      <sz val="24.0"/>
      <color rgb="FF000000"/>
      <name val="Inter"/>
    </font>
    <font>
      <b/>
      <u/>
      <sz val="24.0"/>
      <color rgb="FF00FF00"/>
      <name val="Inter"/>
    </font>
    <font>
      <b/>
      <u/>
      <sz val="24.0"/>
      <color rgb="FF9900FF"/>
      <name val="Inter"/>
    </font>
    <font>
      <b/>
      <u/>
      <sz val="22.0"/>
      <color rgb="FFD5A6BD"/>
      <name val="Inter"/>
    </font>
    <font>
      <b/>
      <u/>
      <sz val="24.0"/>
      <color rgb="FF000000"/>
      <name val="Inter"/>
    </font>
    <font>
      <b/>
      <u/>
      <sz val="24.0"/>
      <color rgb="FFF3F3F3"/>
      <name val="Inter"/>
    </font>
    <font>
      <b/>
      <u/>
      <sz val="24.0"/>
      <color rgb="FFFFF2CC"/>
      <name val="Inter"/>
    </font>
    <font>
      <b/>
      <u/>
      <sz val="24.0"/>
      <color rgb="FFA4C2F4"/>
      <name val="Inter"/>
    </font>
    <font>
      <b/>
      <u/>
      <sz val="24.0"/>
      <color rgb="FFFFFFFF"/>
      <name val="Inter"/>
    </font>
    <font>
      <b/>
      <sz val="24.0"/>
      <color rgb="FFC2796A"/>
      <name val="Inter"/>
    </font>
    <font>
      <b/>
      <u/>
      <sz val="24.0"/>
      <color rgb="FFEA50AB"/>
      <name val="Inter"/>
    </font>
    <font>
      <b/>
      <u/>
      <sz val="24.0"/>
      <color rgb="FFFFCECE"/>
      <name val="Inter"/>
    </font>
    <font>
      <b/>
      <u/>
      <sz val="24.0"/>
      <color rgb="FF0000FF"/>
      <name val="Inter"/>
    </font>
    <font>
      <b/>
      <u/>
      <sz val="24.0"/>
      <color rgb="FFFFE599"/>
      <name val="Inter"/>
    </font>
    <font>
      <b/>
      <u/>
      <sz val="24.0"/>
      <color rgb="FFE06666"/>
      <name val="Inter"/>
    </font>
    <font>
      <b/>
      <u/>
      <sz val="24.0"/>
      <color rgb="FFEFC053"/>
      <name val="Inter"/>
    </font>
    <font>
      <b/>
      <u/>
      <sz val="24.0"/>
      <color rgb="FF073763"/>
      <name val="Inter"/>
    </font>
    <font>
      <b/>
      <u/>
      <sz val="24.0"/>
      <color rgb="FFD5A6BD"/>
      <name val="Inter"/>
    </font>
    <font>
      <b/>
      <u/>
      <sz val="24.0"/>
      <color rgb="FF6FA8DC"/>
      <name val="Inter"/>
    </font>
    <font>
      <b/>
      <u/>
      <sz val="24.0"/>
      <color rgb="FF00FFFF"/>
      <name val="Inter"/>
    </font>
    <font>
      <b/>
      <u/>
      <sz val="24.0"/>
      <color rgb="FFD5A6BD"/>
      <name val="Inter"/>
    </font>
    <font>
      <b/>
      <u/>
      <sz val="24.0"/>
      <color rgb="FF980000"/>
      <name val="Inter"/>
    </font>
    <font>
      <b/>
      <u/>
      <sz val="24.0"/>
      <color rgb="FF76A5AF"/>
      <name val="Inter"/>
    </font>
    <font>
      <b/>
      <u/>
      <sz val="24.0"/>
      <color rgb="FFF1C232"/>
      <name val="Inter"/>
    </font>
    <font>
      <b/>
      <u/>
      <sz val="24.0"/>
      <color rgb="FFE69138"/>
      <name val="Inter"/>
    </font>
    <font>
      <b/>
      <u/>
      <sz val="24.0"/>
      <color rgb="FFBF6900"/>
      <name val="Inter"/>
    </font>
    <font>
      <b/>
      <u/>
      <sz val="24.0"/>
      <color rgb="FF000000"/>
      <name val="Inter"/>
    </font>
    <font>
      <b/>
      <u/>
      <sz val="24.0"/>
      <color rgb="FF000000"/>
      <name val="Inter"/>
    </font>
    <font>
      <b/>
      <u/>
      <sz val="24.0"/>
      <color rgb="FFA64D79"/>
      <name val="Inter"/>
    </font>
    <font>
      <b/>
      <u/>
      <sz val="24.0"/>
      <color rgb="FFFF00FF"/>
      <name val="Inter"/>
    </font>
    <font>
      <b/>
      <u/>
      <sz val="24.0"/>
      <color rgb="FFFF00FF"/>
      <name val="Inter"/>
    </font>
    <font>
      <b/>
      <u/>
      <sz val="24.0"/>
      <color rgb="FFFFFF00"/>
      <name val="Inter"/>
    </font>
    <font>
      <b/>
      <u/>
      <sz val="24.0"/>
      <color rgb="FFFFFFFF"/>
      <name val="Inter"/>
    </font>
    <font>
      <b/>
      <u/>
      <sz val="24.0"/>
      <color rgb="FFFFFFFF"/>
      <name val="Inter"/>
    </font>
    <font>
      <b/>
      <u/>
      <sz val="24.0"/>
      <color theme="1"/>
      <name val="Inter"/>
    </font>
    <font>
      <b/>
      <u/>
      <sz val="24.0"/>
      <color rgb="FFE6913A"/>
      <name val="Inter"/>
    </font>
    <font>
      <b/>
      <u/>
      <sz val="24.0"/>
      <color theme="9"/>
      <name val="Inter"/>
    </font>
    <font>
      <b/>
      <u/>
      <sz val="24.0"/>
      <color rgb="FFCCCCCC"/>
      <name val="Inter"/>
    </font>
    <font>
      <b/>
      <u/>
      <sz val="24.0"/>
      <color rgb="FFB4A7D6"/>
      <name val="Inter"/>
    </font>
    <font>
      <b/>
      <u/>
      <sz val="24.0"/>
      <color rgb="FFD9D9D9"/>
      <name val="Inter"/>
    </font>
    <font>
      <b/>
      <u/>
      <sz val="24.0"/>
      <color rgb="FFFF6871"/>
      <name val="Inter"/>
    </font>
    <font>
      <b/>
      <u/>
      <sz val="24.0"/>
      <color rgb="FFFFFFFF"/>
      <name val="Inter"/>
    </font>
    <font>
      <b/>
      <u/>
      <sz val="24.0"/>
      <color rgb="FF674EA7"/>
      <name val="Inter"/>
    </font>
    <font>
      <b/>
      <u/>
      <sz val="24.0"/>
      <color rgb="FF674EA7"/>
      <name val="Inter"/>
    </font>
    <font>
      <b/>
      <u/>
      <sz val="24.0"/>
      <color rgb="FF3C78D8"/>
      <name val="Inter"/>
    </font>
    <font>
      <b/>
      <u/>
      <sz val="24.0"/>
      <color rgb="FF0000FF"/>
      <name val="Inter"/>
    </font>
    <font>
      <b/>
      <u/>
      <sz val="24.0"/>
      <color rgb="FFC9DAF8"/>
      <name val="Inter"/>
    </font>
    <font>
      <b/>
      <u/>
      <sz val="24.0"/>
      <color rgb="FF741B47"/>
      <name val="Inter"/>
    </font>
    <font>
      <b/>
      <u/>
      <sz val="24.0"/>
      <color rgb="FFF1C232"/>
      <name val="Inter"/>
    </font>
    <font>
      <b/>
      <sz val="9.0"/>
      <color rgb="FFFFFFFF"/>
      <name val="Inter"/>
    </font>
    <font>
      <b/>
      <u/>
      <sz val="25.0"/>
      <color rgb="FFFFFFFF"/>
      <name val="Inter"/>
    </font>
    <font>
      <b/>
      <u/>
      <sz val="24.0"/>
      <color rgb="FFE84536"/>
      <name val="Inter"/>
    </font>
    <font>
      <b/>
      <u/>
      <sz val="23.0"/>
      <color rgb="FFCC0000"/>
      <name val="Inter"/>
    </font>
    <font>
      <b/>
      <u/>
      <sz val="24.0"/>
      <color rgb="FFFFCECE"/>
      <name val="Inter"/>
    </font>
    <font>
      <b/>
      <u/>
      <sz val="24.0"/>
      <color rgb="FF351C75"/>
      <name val="Inter"/>
    </font>
    <font>
      <b/>
      <u/>
      <sz val="24.0"/>
      <color rgb="FFCC0000"/>
      <name val="Inter"/>
    </font>
    <font>
      <b/>
      <u/>
      <sz val="24.0"/>
      <color rgb="FFFF9900"/>
      <name val="Inter"/>
    </font>
    <font>
      <b/>
      <u/>
      <sz val="24.0"/>
      <color rgb="FFFFFFFF"/>
      <name val="Inter"/>
    </font>
    <font>
      <b/>
      <u/>
      <sz val="24.0"/>
      <color rgb="FFBF9000"/>
      <name val="Inter"/>
    </font>
    <font>
      <b/>
      <u/>
      <sz val="25.0"/>
      <color rgb="FF000000"/>
      <name val="Inter"/>
    </font>
    <font>
      <b/>
      <u/>
      <sz val="24.0"/>
      <color rgb="FFFF0000"/>
      <name val="Inter"/>
    </font>
    <font>
      <b/>
      <u/>
      <sz val="24.0"/>
      <color rgb="FFA64D79"/>
      <name val="Inter"/>
    </font>
    <font>
      <b/>
      <u/>
      <sz val="24.0"/>
      <color rgb="FF0B5394"/>
      <name val="Inter"/>
    </font>
    <font>
      <b/>
      <u/>
      <sz val="14.0"/>
      <color rgb="FF3D85C6"/>
      <name val="Inter"/>
    </font>
    <font>
      <b/>
      <u/>
      <sz val="24.0"/>
      <color rgb="FF666666"/>
      <name val="Inter"/>
    </font>
    <font>
      <b/>
      <u/>
      <sz val="24.0"/>
      <color rgb="FFFFFFFF"/>
      <name val="Inter"/>
    </font>
    <font>
      <b/>
      <u/>
      <sz val="24.0"/>
      <color rgb="FFBF9000"/>
      <name val="Inter"/>
    </font>
    <font>
      <b/>
      <u/>
      <sz val="24.0"/>
      <color rgb="FF980000"/>
      <name val="Inter"/>
    </font>
    <font>
      <b/>
      <u/>
      <sz val="24.0"/>
      <color rgb="FFBF9000"/>
      <name val="Inter"/>
    </font>
    <font>
      <b/>
      <u/>
      <sz val="24.0"/>
      <color rgb="FF6AA84F"/>
      <name val="Inter"/>
    </font>
    <font>
      <b/>
      <u/>
      <sz val="24.0"/>
      <color rgb="FFFFFFFF"/>
      <name val="Inter"/>
    </font>
    <font>
      <b/>
      <u/>
      <sz val="24.0"/>
      <color rgb="FFFFFFFF"/>
      <name val="Inter"/>
    </font>
    <font>
      <b/>
      <u/>
      <sz val="23.0"/>
      <color rgb="FFFFD966"/>
      <name val="Inter"/>
    </font>
    <font>
      <b/>
      <u/>
      <sz val="23.0"/>
      <color rgb="FF000000"/>
      <name val="Inter"/>
    </font>
    <font>
      <b/>
      <u/>
      <sz val="23.0"/>
      <color rgb="FF000000"/>
      <name val="Inter"/>
    </font>
    <font>
      <b/>
      <u/>
      <sz val="24.0"/>
      <color rgb="FFCC0000"/>
      <name val="Inter"/>
    </font>
    <font>
      <b/>
      <u/>
      <sz val="24.0"/>
      <color rgb="FF38761D"/>
      <name val="Inter"/>
    </font>
    <font>
      <b/>
      <u/>
      <sz val="24.0"/>
      <color rgb="FF990000"/>
      <name val="Inter"/>
    </font>
    <font>
      <b/>
      <u/>
      <sz val="24.0"/>
      <color rgb="FFFFD966"/>
      <name val="Inter"/>
    </font>
    <font>
      <b/>
      <u/>
      <sz val="24.0"/>
      <color rgb="FFB39E83"/>
      <name val="Inter"/>
    </font>
    <font>
      <b/>
      <u/>
      <sz val="24.0"/>
      <color rgb="FF73221E"/>
      <name val="Inter"/>
    </font>
    <font>
      <b/>
      <u/>
      <sz val="24.0"/>
      <color rgb="FF674EA7"/>
      <name val="Inter"/>
    </font>
    <font>
      <b/>
      <u/>
      <sz val="24.0"/>
      <color rgb="FFA64D79"/>
      <name val="Inter"/>
    </font>
    <font>
      <b/>
      <u/>
      <sz val="24.0"/>
      <color rgb="FF324760"/>
      <name val="Inter"/>
    </font>
    <font>
      <b/>
      <u/>
      <sz val="24.0"/>
      <color rgb="FF1155CC"/>
      <name val="Inter"/>
    </font>
    <font>
      <b/>
      <u/>
      <sz val="24.0"/>
      <color rgb="FFB52B2C"/>
      <name val="Inter"/>
    </font>
    <font>
      <b/>
      <u/>
      <sz val="18.0"/>
      <color rgb="FFCC0000"/>
      <name val="Inter"/>
    </font>
    <font>
      <b/>
      <u/>
      <sz val="18.0"/>
      <color rgb="FF5B0F00"/>
      <name val="Inter"/>
    </font>
    <font>
      <b/>
      <u/>
      <sz val="24.0"/>
      <color rgb="FFFFFFFF"/>
      <name val="Inter"/>
    </font>
    <font>
      <b/>
      <u/>
      <sz val="24.0"/>
      <color rgb="FFC27BA0"/>
      <name val="Inter"/>
    </font>
    <font>
      <b/>
      <u/>
      <sz val="24.0"/>
      <color rgb="FF000000"/>
      <name val="Inter"/>
    </font>
    <font>
      <b/>
      <u/>
      <sz val="24.0"/>
      <color rgb="FFFF0000"/>
      <name val="Comic Sans MS"/>
    </font>
    <font>
      <b/>
      <u/>
      <sz val="24.0"/>
      <color rgb="FF00FF00"/>
      <name val="Inter"/>
    </font>
    <font>
      <b/>
      <u/>
      <sz val="24.0"/>
      <color rgb="FFFFFFFF"/>
      <name val="Inter"/>
    </font>
    <font>
      <b/>
      <u/>
      <sz val="24.0"/>
      <color rgb="FF38761D"/>
      <name val="Inter"/>
    </font>
    <font>
      <b/>
      <u/>
      <sz val="24.0"/>
      <color rgb="FFEA50AB"/>
      <name val="Inter"/>
    </font>
    <font>
      <b/>
      <u/>
      <sz val="24.0"/>
      <color rgb="FFEFEFEF"/>
      <name val="Inter"/>
    </font>
    <font>
      <b/>
      <u/>
      <sz val="24.0"/>
      <color rgb="FF000000"/>
      <name val="Inter"/>
    </font>
    <font>
      <b/>
      <u/>
      <sz val="24.0"/>
      <color rgb="FF434343"/>
      <name val="Inter"/>
    </font>
    <font>
      <b/>
      <u/>
      <sz val="24.0"/>
      <color rgb="FF9900FF"/>
      <name val="Inter"/>
    </font>
    <font>
      <b/>
      <u/>
      <sz val="24.0"/>
      <color rgb="FFFFFFFF"/>
      <name val="Inter"/>
    </font>
    <font>
      <b/>
      <u/>
      <sz val="24.0"/>
      <color rgb="FF00FFFF"/>
      <name val="Inter"/>
    </font>
    <font>
      <b/>
      <u/>
      <sz val="18.0"/>
      <color rgb="FF38761D"/>
      <name val="Inter"/>
    </font>
    <font>
      <b/>
      <u/>
      <sz val="24.0"/>
      <color rgb="FF000000"/>
      <name val="Inter"/>
    </font>
    <font>
      <b/>
      <u/>
      <sz val="24.0"/>
      <color rgb="FF93C47D"/>
      <name val="Inter"/>
    </font>
    <font>
      <b/>
      <u/>
      <sz val="24.0"/>
      <color rgb="FF274E13"/>
      <name val="Inter"/>
    </font>
    <font>
      <b/>
      <u/>
      <sz val="24.0"/>
      <color rgb="FF4A86E8"/>
      <name val="Inter"/>
    </font>
    <font>
      <b/>
      <u/>
      <sz val="24.0"/>
      <color rgb="FFF8C913"/>
      <name val="Inter"/>
    </font>
    <font>
      <b/>
      <u/>
      <sz val="24.0"/>
      <color rgb="FF251611"/>
      <name val="Inter"/>
    </font>
    <font>
      <b/>
      <u/>
      <sz val="24.0"/>
      <color rgb="FFD9EAD3"/>
      <name val="Inter"/>
    </font>
    <font>
      <b/>
      <u/>
      <sz val="24.0"/>
      <color rgb="FFD4E14B"/>
      <name val="Inter"/>
    </font>
    <font>
      <b/>
      <u/>
      <sz val="24.0"/>
      <color theme="0"/>
      <name val="Inter"/>
    </font>
    <font>
      <b/>
      <u/>
      <sz val="24.0"/>
      <color rgb="FFE06666"/>
      <name val="Inter"/>
    </font>
    <font>
      <b/>
      <u/>
      <sz val="24.0"/>
      <color rgb="FFFEC974"/>
      <name val="Inter"/>
    </font>
    <font>
      <b/>
      <u/>
      <sz val="24.0"/>
      <color rgb="FFCEAC82"/>
      <name val="Inter"/>
    </font>
    <font>
      <b/>
      <u/>
      <sz val="24.0"/>
      <color rgb="FFE06666"/>
      <name val="Inter"/>
    </font>
    <font>
      <b/>
      <u/>
      <sz val="24.0"/>
      <color rgb="FFFFD966"/>
      <name val="Inter"/>
    </font>
    <font>
      <b/>
      <u/>
      <sz val="24.0"/>
      <color rgb="FFB06A4B"/>
      <name val="Inter"/>
    </font>
    <font>
      <b/>
      <u/>
      <sz val="24.0"/>
      <color rgb="FF244058"/>
      <name val="Inter"/>
    </font>
    <font>
      <b/>
      <u/>
      <sz val="24.0"/>
      <color rgb="FF000000"/>
      <name val="Inter"/>
    </font>
    <font>
      <b/>
      <u/>
      <sz val="24.0"/>
      <color rgb="FFB4A7D6"/>
      <name val="Inter"/>
    </font>
    <font>
      <b/>
      <u/>
      <sz val="24.0"/>
      <color rgb="FFFF00FF"/>
      <name val="Inter"/>
    </font>
    <font>
      <b/>
      <u/>
      <sz val="24.0"/>
      <color rgb="FF6AA84F"/>
      <name val="Inter"/>
    </font>
    <font>
      <b/>
      <u/>
      <sz val="24.0"/>
      <color rgb="FFF1C232"/>
      <name val="Inter"/>
    </font>
    <font>
      <b/>
      <u/>
      <sz val="24.0"/>
      <color rgb="FFF73333"/>
      <name val="Inter"/>
    </font>
    <font>
      <b/>
      <u/>
      <sz val="24.0"/>
      <color rgb="FF00FFFF"/>
      <name val="Inter"/>
    </font>
    <font>
      <b/>
      <u/>
      <sz val="24.0"/>
      <color rgb="FFFFE599"/>
      <name val="Inter"/>
    </font>
    <font>
      <b/>
      <u/>
      <sz val="24.0"/>
      <color rgb="FFF1C232"/>
      <name val="Inter"/>
    </font>
    <font>
      <b/>
      <u/>
      <sz val="24.0"/>
      <color rgb="FF4A86E8"/>
      <name val="Inter"/>
    </font>
    <font>
      <b/>
      <u/>
      <sz val="24.0"/>
      <color rgb="FF87FF5D"/>
      <name val="Inter"/>
    </font>
    <font>
      <b/>
      <u/>
      <sz val="24.0"/>
      <color rgb="FFFF9900"/>
      <name val="Inter"/>
    </font>
    <font>
      <b/>
      <u/>
      <sz val="24.0"/>
      <color rgb="FFCD530B"/>
      <name val="Inter"/>
    </font>
    <font>
      <b/>
      <u/>
      <sz val="24.0"/>
      <color rgb="FFC27BA0"/>
      <name val="Inter"/>
    </font>
    <font>
      <b/>
      <u/>
      <sz val="24.0"/>
      <color rgb="FF000000"/>
      <name val="Inter"/>
    </font>
    <font>
      <b/>
      <u/>
      <sz val="24.0"/>
      <color rgb="FF3D85C6"/>
      <name val="Inter"/>
    </font>
    <font>
      <b/>
      <u/>
      <sz val="24.0"/>
      <color rgb="FFFF00FF"/>
      <name val="Inter"/>
    </font>
    <font/>
    <font>
      <b/>
      <u/>
      <sz val="14.0"/>
      <color rgb="FF434343"/>
      <name val="Inter"/>
    </font>
    <font>
      <b/>
      <u/>
      <sz val="22.0"/>
      <color rgb="FFFF6871"/>
      <name val="Inter"/>
    </font>
    <font>
      <b/>
      <sz val="22.0"/>
      <color rgb="FFF3F3F3"/>
      <name val="Inter"/>
    </font>
    <font>
      <b/>
      <sz val="14.0"/>
      <color rgb="FFD9D9D9"/>
      <name val="Inter"/>
    </font>
    <font>
      <b/>
      <sz val="13.0"/>
      <color rgb="FFD9D9D9"/>
      <name val="Inter"/>
    </font>
    <font>
      <b/>
      <sz val="14.0"/>
      <color rgb="FF666666"/>
      <name val="Inter"/>
    </font>
    <font>
      <b/>
      <u/>
      <sz val="14.0"/>
      <color rgb="FF434343"/>
      <name val="Inter"/>
    </font>
  </fonts>
  <fills count="160">
    <fill>
      <patternFill patternType="none"/>
    </fill>
    <fill>
      <patternFill patternType="lightGray"/>
    </fill>
    <fill>
      <patternFill patternType="solid">
        <fgColor rgb="FF45818E"/>
        <bgColor rgb="FF45818E"/>
      </patternFill>
    </fill>
    <fill>
      <patternFill patternType="solid">
        <fgColor rgb="FFF6B26B"/>
        <bgColor rgb="FFF6B26B"/>
      </patternFill>
    </fill>
    <fill>
      <patternFill patternType="solid">
        <fgColor rgb="FF3D85C6"/>
        <bgColor rgb="FF3D85C6"/>
      </patternFill>
    </fill>
    <fill>
      <patternFill patternType="solid">
        <fgColor rgb="FFF73333"/>
        <bgColor rgb="FFF73333"/>
      </patternFill>
    </fill>
    <fill>
      <patternFill patternType="solid">
        <fgColor rgb="FF000000"/>
        <bgColor rgb="FF000000"/>
      </patternFill>
    </fill>
    <fill>
      <patternFill patternType="solid">
        <fgColor rgb="FF666666"/>
        <bgColor rgb="FF666666"/>
      </patternFill>
    </fill>
    <fill>
      <patternFill patternType="solid">
        <fgColor rgb="FF674EA7"/>
        <bgColor rgb="FF674EA7"/>
      </patternFill>
    </fill>
    <fill>
      <patternFill patternType="solid">
        <fgColor rgb="FF434343"/>
        <bgColor rgb="FF434343"/>
      </patternFill>
    </fill>
    <fill>
      <patternFill patternType="solid">
        <fgColor rgb="FFFF9900"/>
        <bgColor rgb="FFFF9900"/>
      </patternFill>
    </fill>
    <fill>
      <patternFill patternType="solid">
        <fgColor rgb="FFFF0000"/>
        <bgColor rgb="FFFF0000"/>
      </patternFill>
    </fill>
    <fill>
      <patternFill patternType="solid">
        <fgColor rgb="FF76A5AF"/>
        <bgColor rgb="FF76A5AF"/>
      </patternFill>
    </fill>
    <fill>
      <patternFill patternType="solid">
        <fgColor rgb="FF4CAF50"/>
        <bgColor rgb="FF4CAF50"/>
      </patternFill>
    </fill>
    <fill>
      <patternFill patternType="solid">
        <fgColor rgb="FFFFF2CC"/>
        <bgColor rgb="FFFFF2CC"/>
      </patternFill>
    </fill>
    <fill>
      <patternFill patternType="solid">
        <fgColor rgb="FF073763"/>
        <bgColor rgb="FF073763"/>
      </patternFill>
    </fill>
    <fill>
      <patternFill patternType="solid">
        <fgColor rgb="FF232054"/>
        <bgColor rgb="FF232054"/>
      </patternFill>
    </fill>
    <fill>
      <patternFill patternType="solid">
        <fgColor rgb="FFEA50AB"/>
        <bgColor rgb="FFEA50AB"/>
      </patternFill>
    </fill>
    <fill>
      <patternFill patternType="solid">
        <fgColor rgb="FF88CB37"/>
        <bgColor rgb="FF88CB37"/>
      </patternFill>
    </fill>
    <fill>
      <patternFill patternType="solid">
        <fgColor rgb="FFBF9000"/>
        <bgColor rgb="FFBF9000"/>
      </patternFill>
    </fill>
    <fill>
      <patternFill patternType="solid">
        <fgColor rgb="FFEA9999"/>
        <bgColor rgb="FFEA9999"/>
      </patternFill>
    </fill>
    <fill>
      <patternFill patternType="solid">
        <fgColor rgb="FFA61C00"/>
        <bgColor rgb="FFA61C00"/>
      </patternFill>
    </fill>
    <fill>
      <patternFill patternType="solid">
        <fgColor rgb="FF660000"/>
        <bgColor rgb="FF660000"/>
      </patternFill>
    </fill>
    <fill>
      <patternFill patternType="solid">
        <fgColor rgb="FF073544"/>
        <bgColor rgb="FF073544"/>
      </patternFill>
    </fill>
    <fill>
      <patternFill patternType="solid">
        <fgColor rgb="FF440D0C"/>
        <bgColor rgb="FF440D0C"/>
      </patternFill>
    </fill>
    <fill>
      <patternFill patternType="solid">
        <fgColor rgb="FF181A18"/>
        <bgColor rgb="FF181A18"/>
      </patternFill>
    </fill>
    <fill>
      <patternFill patternType="solid">
        <fgColor rgb="FF20124D"/>
        <bgColor rgb="FF20124D"/>
      </patternFill>
    </fill>
    <fill>
      <patternFill patternType="solid">
        <fgColor rgb="FF232323"/>
        <bgColor rgb="FF232323"/>
      </patternFill>
    </fill>
    <fill>
      <patternFill patternType="solid">
        <fgColor rgb="FF251611"/>
        <bgColor rgb="FF251611"/>
      </patternFill>
    </fill>
    <fill>
      <patternFill patternType="solid">
        <fgColor rgb="FF7DBAB2"/>
        <bgColor rgb="FF7DBAB2"/>
      </patternFill>
    </fill>
    <fill>
      <patternFill patternType="solid">
        <fgColor rgb="FF2C1338"/>
        <bgColor rgb="FF2C1338"/>
      </patternFill>
    </fill>
    <fill>
      <patternFill patternType="solid">
        <fgColor rgb="FF7F6000"/>
        <bgColor rgb="FF7F6000"/>
      </patternFill>
    </fill>
    <fill>
      <patternFill patternType="solid">
        <fgColor rgb="FFE84536"/>
        <bgColor rgb="FFE84536"/>
      </patternFill>
    </fill>
    <fill>
      <patternFill patternType="solid">
        <fgColor rgb="FF1C1A1A"/>
        <bgColor rgb="FF1C1A1A"/>
      </patternFill>
    </fill>
    <fill>
      <patternFill patternType="solid">
        <fgColor rgb="FF0C343D"/>
        <bgColor rgb="FF0C343D"/>
      </patternFill>
    </fill>
    <fill>
      <patternFill patternType="solid">
        <fgColor rgb="FF3E5C60"/>
        <bgColor rgb="FF3E5C60"/>
      </patternFill>
    </fill>
    <fill>
      <patternFill patternType="solid">
        <fgColor rgb="FFFFE599"/>
        <bgColor rgb="FFFFE599"/>
      </patternFill>
    </fill>
    <fill>
      <patternFill patternType="solid">
        <fgColor rgb="FF30362D"/>
        <bgColor rgb="FF30362D"/>
      </patternFill>
    </fill>
    <fill>
      <patternFill patternType="solid">
        <fgColor rgb="FF6FA8DC"/>
        <bgColor rgb="FF6FA8DC"/>
      </patternFill>
    </fill>
    <fill>
      <patternFill patternType="solid">
        <fgColor rgb="FF741B47"/>
        <bgColor rgb="FF741B47"/>
      </patternFill>
    </fill>
    <fill>
      <patternFill patternType="solid">
        <fgColor rgb="FFEAD1DC"/>
        <bgColor rgb="FFEAD1DC"/>
      </patternFill>
    </fill>
    <fill>
      <patternFill patternType="solid">
        <fgColor rgb="FF1C4587"/>
        <bgColor rgb="FF1C4587"/>
      </patternFill>
    </fill>
    <fill>
      <patternFill patternType="solid">
        <fgColor rgb="FF01034C"/>
        <bgColor rgb="FF01034C"/>
      </patternFill>
    </fill>
    <fill>
      <patternFill patternType="solid">
        <fgColor rgb="FFBF6900"/>
        <bgColor rgb="FFBF6900"/>
      </patternFill>
    </fill>
    <fill>
      <patternFill patternType="solid">
        <fgColor rgb="FF4A86E8"/>
        <bgColor rgb="FF4A86E8"/>
      </patternFill>
    </fill>
    <fill>
      <patternFill patternType="solid">
        <fgColor rgb="FFB52B2C"/>
        <bgColor rgb="FFB52B2C"/>
      </patternFill>
    </fill>
    <fill>
      <patternFill patternType="solid">
        <fgColor rgb="FF783F04"/>
        <bgColor rgb="FF783F04"/>
      </patternFill>
    </fill>
    <fill>
      <patternFill patternType="solid">
        <fgColor rgb="FF3C78D8"/>
        <bgColor rgb="FF3C78D8"/>
      </patternFill>
    </fill>
    <fill>
      <patternFill patternType="solid">
        <fgColor rgb="FF134F5C"/>
        <bgColor rgb="FF134F5C"/>
      </patternFill>
    </fill>
    <fill>
      <patternFill patternType="solid">
        <fgColor rgb="FFB9CDD5"/>
        <bgColor rgb="FFB9CDD5"/>
      </patternFill>
    </fill>
    <fill>
      <patternFill patternType="solid">
        <fgColor rgb="FFB4A7D6"/>
        <bgColor rgb="FFB4A7D6"/>
      </patternFill>
    </fill>
    <fill>
      <patternFill patternType="solid">
        <fgColor rgb="FF93C47D"/>
        <bgColor rgb="FF93C47D"/>
      </patternFill>
    </fill>
    <fill>
      <patternFill patternType="solid">
        <fgColor rgb="FF5D433B"/>
        <bgColor rgb="FF5D433B"/>
      </patternFill>
    </fill>
    <fill>
      <patternFill patternType="solid">
        <fgColor rgb="FF351C75"/>
        <bgColor rgb="FF351C75"/>
      </patternFill>
    </fill>
    <fill>
      <patternFill patternType="solid">
        <fgColor rgb="FFEBF9DC"/>
        <bgColor rgb="FFEBF9DC"/>
      </patternFill>
    </fill>
    <fill>
      <patternFill patternType="solid">
        <fgColor rgb="FF183B07"/>
        <bgColor rgb="FF183B07"/>
      </patternFill>
    </fill>
    <fill>
      <patternFill patternType="solid">
        <fgColor rgb="FF7A971F"/>
        <bgColor rgb="FF7A971F"/>
      </patternFill>
    </fill>
    <fill>
      <patternFill patternType="solid">
        <fgColor rgb="FF0000FF"/>
        <bgColor rgb="FF0000FF"/>
      </patternFill>
    </fill>
    <fill>
      <patternFill patternType="solid">
        <fgColor rgb="FF814BF6"/>
        <bgColor rgb="FF814BF6"/>
      </patternFill>
    </fill>
    <fill>
      <patternFill patternType="solid">
        <fgColor rgb="FF8FF3AA"/>
        <bgColor rgb="FF8FF3AA"/>
      </patternFill>
    </fill>
    <fill>
      <patternFill patternType="solid">
        <fgColor rgb="FFA4C2F4"/>
        <bgColor rgb="FFA4C2F4"/>
      </patternFill>
    </fill>
    <fill>
      <patternFill patternType="solid">
        <fgColor theme="4"/>
        <bgColor theme="4"/>
      </patternFill>
    </fill>
    <fill>
      <patternFill patternType="solid">
        <fgColor rgb="FF6C05AA"/>
        <bgColor rgb="FF6C05AA"/>
      </patternFill>
    </fill>
    <fill>
      <patternFill patternType="solid">
        <fgColor rgb="FFCC0000"/>
        <bgColor rgb="FFCC0000"/>
      </patternFill>
    </fill>
    <fill>
      <patternFill patternType="solid">
        <fgColor rgb="FFB45F06"/>
        <bgColor rgb="FFB45F06"/>
      </patternFill>
    </fill>
    <fill>
      <patternFill patternType="solid">
        <fgColor rgb="FF999999"/>
        <bgColor rgb="FF999999"/>
      </patternFill>
    </fill>
    <fill>
      <patternFill patternType="solid">
        <fgColor rgb="FF274E13"/>
        <bgColor rgb="FF274E13"/>
      </patternFill>
    </fill>
    <fill>
      <patternFill patternType="solid">
        <fgColor rgb="FFB7B7B7"/>
        <bgColor rgb="FFB7B7B7"/>
      </patternFill>
    </fill>
    <fill>
      <patternFill patternType="solid">
        <fgColor rgb="FF4C1130"/>
        <bgColor rgb="FF4C1130"/>
      </patternFill>
    </fill>
    <fill>
      <patternFill patternType="solid">
        <fgColor rgb="FF6D9EEB"/>
        <bgColor rgb="FF6D9EEB"/>
      </patternFill>
    </fill>
    <fill>
      <patternFill patternType="solid">
        <fgColor rgb="FFFFFFFF"/>
        <bgColor rgb="FFFFFFFF"/>
      </patternFill>
    </fill>
    <fill>
      <patternFill patternType="solid">
        <fgColor rgb="FFF1C232"/>
        <bgColor rgb="FFF1C232"/>
      </patternFill>
    </fill>
    <fill>
      <patternFill patternType="solid">
        <fgColor rgb="FFAF9473"/>
        <bgColor rgb="FFAF9473"/>
      </patternFill>
    </fill>
    <fill>
      <patternFill patternType="solid">
        <fgColor rgb="FF8E7CC3"/>
        <bgColor rgb="FF8E7CC3"/>
      </patternFill>
    </fill>
    <fill>
      <patternFill patternType="solid">
        <fgColor rgb="FFC27BA0"/>
        <bgColor rgb="FFC27BA0"/>
      </patternFill>
    </fill>
    <fill>
      <patternFill patternType="solid">
        <fgColor theme="1"/>
        <bgColor theme="1"/>
      </patternFill>
    </fill>
    <fill>
      <patternFill patternType="solid">
        <fgColor rgb="FFE69138"/>
        <bgColor rgb="FFE69138"/>
      </patternFill>
    </fill>
    <fill>
      <patternFill patternType="solid">
        <fgColor rgb="FF1155CC"/>
        <bgColor rgb="FF1155CC"/>
      </patternFill>
    </fill>
    <fill>
      <patternFill patternType="solid">
        <fgColor rgb="FFD83CAA"/>
        <bgColor rgb="FFD83CAA"/>
      </patternFill>
    </fill>
    <fill>
      <patternFill patternType="solid">
        <fgColor rgb="FF163C28"/>
        <bgColor rgb="FF163C28"/>
      </patternFill>
    </fill>
    <fill>
      <patternFill patternType="solid">
        <fgColor rgb="FFFFFF00"/>
        <bgColor rgb="FFFFFF00"/>
      </patternFill>
    </fill>
    <fill>
      <patternFill patternType="solid">
        <fgColor rgb="FF990000"/>
        <bgColor rgb="FF990000"/>
      </patternFill>
    </fill>
    <fill>
      <patternFill patternType="solid">
        <fgColor rgb="FFEDD87F"/>
        <bgColor rgb="FFEDD87F"/>
      </patternFill>
    </fill>
    <fill>
      <patternFill patternType="solid">
        <fgColor rgb="FFFF8CC5"/>
        <bgColor rgb="FFFF8CC5"/>
      </patternFill>
    </fill>
    <fill>
      <patternFill patternType="solid">
        <fgColor rgb="FF0B5394"/>
        <bgColor rgb="FF0B5394"/>
      </patternFill>
    </fill>
    <fill>
      <patternFill patternType="solid">
        <fgColor rgb="FFE93CC9"/>
        <bgColor rgb="FFE93CC9"/>
      </patternFill>
    </fill>
    <fill>
      <patternFill patternType="solid">
        <fgColor theme="0"/>
        <bgColor theme="0"/>
      </patternFill>
    </fill>
    <fill>
      <patternFill patternType="solid">
        <fgColor rgb="FF5B0F00"/>
        <bgColor rgb="FF5B0F00"/>
      </patternFill>
    </fill>
    <fill>
      <patternFill patternType="solid">
        <fgColor rgb="FFD5A6BD"/>
        <bgColor rgb="FFD5A6BD"/>
      </patternFill>
    </fill>
    <fill>
      <patternFill patternType="solid">
        <fgColor rgb="FFF8C913"/>
        <bgColor rgb="FFF8C913"/>
      </patternFill>
    </fill>
    <fill>
      <patternFill patternType="solid">
        <fgColor rgb="FF1053D3"/>
        <bgColor rgb="FF1053D3"/>
      </patternFill>
    </fill>
    <fill>
      <patternFill patternType="solid">
        <fgColor rgb="FFFF6D01"/>
        <bgColor rgb="FFFF6D01"/>
      </patternFill>
    </fill>
    <fill>
      <patternFill patternType="solid">
        <fgColor rgb="FF0089F0"/>
        <bgColor rgb="FF0089F0"/>
      </patternFill>
    </fill>
    <fill>
      <patternFill patternType="solid">
        <fgColor rgb="FF00FF00"/>
        <bgColor rgb="FF00FF00"/>
      </patternFill>
    </fill>
    <fill>
      <patternFill patternType="solid">
        <fgColor rgb="FF87FF5D"/>
        <bgColor rgb="FF87FF5D"/>
      </patternFill>
    </fill>
    <fill>
      <patternFill patternType="solid">
        <fgColor rgb="FFD9D9D9"/>
        <bgColor rgb="FFD9D9D9"/>
      </patternFill>
    </fill>
    <fill>
      <patternFill patternType="solid">
        <fgColor rgb="FF16161D"/>
        <bgColor rgb="FF16161D"/>
      </patternFill>
    </fill>
    <fill>
      <patternFill patternType="solid">
        <fgColor rgb="FFCC4125"/>
        <bgColor rgb="FFCC4125"/>
      </patternFill>
    </fill>
    <fill>
      <patternFill patternType="solid">
        <fgColor rgb="FF9900FF"/>
        <bgColor rgb="FF9900FF"/>
      </patternFill>
    </fill>
    <fill>
      <patternFill patternType="solid">
        <fgColor rgb="FF6AA84F"/>
        <bgColor rgb="FF6AA84F"/>
      </patternFill>
    </fill>
    <fill>
      <patternFill patternType="solid">
        <fgColor rgb="FF5B4EFE"/>
        <bgColor rgb="FF5B4EFE"/>
      </patternFill>
    </fill>
    <fill>
      <patternFill patternType="solid">
        <fgColor rgb="FFF3F3F3"/>
        <bgColor rgb="FFF3F3F3"/>
      </patternFill>
    </fill>
    <fill>
      <patternFill patternType="solid">
        <fgColor rgb="FFD9EAD3"/>
        <bgColor rgb="FFD9EAD3"/>
      </patternFill>
    </fill>
    <fill>
      <patternFill patternType="solid">
        <fgColor rgb="FFAB0508"/>
        <bgColor rgb="FFAB0508"/>
      </patternFill>
    </fill>
    <fill>
      <patternFill patternType="solid">
        <fgColor rgb="FF38761D"/>
        <bgColor rgb="FF38761D"/>
      </patternFill>
    </fill>
    <fill>
      <patternFill patternType="solid">
        <fgColor rgb="FF34A853"/>
        <bgColor rgb="FF34A853"/>
      </patternFill>
    </fill>
    <fill>
      <patternFill patternType="solid">
        <fgColor rgb="FF433931"/>
        <bgColor rgb="FF433931"/>
      </patternFill>
    </fill>
    <fill>
      <patternFill patternType="solid">
        <fgColor rgb="FFA6A8D5"/>
        <bgColor rgb="FFA6A8D5"/>
      </patternFill>
    </fill>
    <fill>
      <patternFill patternType="solid">
        <fgColor rgb="FF8E0101"/>
        <bgColor rgb="FF8E0101"/>
      </patternFill>
    </fill>
    <fill>
      <patternFill patternType="solid">
        <fgColor rgb="FFFEF851"/>
        <bgColor rgb="FFFEF851"/>
      </patternFill>
    </fill>
    <fill>
      <patternFill patternType="solid">
        <fgColor rgb="FFD4E14B"/>
        <bgColor rgb="FFD4E14B"/>
      </patternFill>
    </fill>
    <fill>
      <patternFill patternType="solid">
        <fgColor rgb="FFBB9B7A"/>
        <bgColor rgb="FFBB9B7A"/>
      </patternFill>
    </fill>
    <fill>
      <patternFill patternType="solid">
        <fgColor rgb="FF4E5C6B"/>
        <bgColor rgb="FF4E5C6B"/>
      </patternFill>
    </fill>
    <fill>
      <patternFill patternType="solid">
        <fgColor rgb="FF9FC5E8"/>
        <bgColor rgb="FF9FC5E8"/>
      </patternFill>
    </fill>
    <fill>
      <patternFill patternType="solid">
        <fgColor rgb="FF9D9C49"/>
        <bgColor rgb="FF9D9C49"/>
      </patternFill>
    </fill>
    <fill>
      <patternFill patternType="solid">
        <fgColor rgb="FFFDFDFD"/>
        <bgColor rgb="FFFDFDFD"/>
      </patternFill>
    </fill>
    <fill>
      <patternFill patternType="solid">
        <fgColor rgb="FFB6D7A8"/>
        <bgColor rgb="FFB6D7A8"/>
      </patternFill>
    </fill>
    <fill>
      <patternFill patternType="solid">
        <fgColor rgb="FFFF00FF"/>
        <bgColor rgb="FFFF00FF"/>
      </patternFill>
    </fill>
    <fill>
      <patternFill patternType="solid">
        <fgColor rgb="FF00FFFF"/>
        <bgColor rgb="FF00FFFF"/>
      </patternFill>
    </fill>
    <fill>
      <patternFill patternType="solid">
        <fgColor rgb="FF54544A"/>
        <bgColor rgb="FF54544A"/>
      </patternFill>
    </fill>
    <fill>
      <patternFill patternType="solid">
        <fgColor rgb="FFCCCCCC"/>
        <bgColor rgb="FFCCCCCC"/>
      </patternFill>
    </fill>
    <fill>
      <patternFill patternType="solid">
        <fgColor rgb="FF85200C"/>
        <bgColor rgb="FF85200C"/>
      </patternFill>
    </fill>
    <fill>
      <patternFill patternType="solid">
        <fgColor rgb="FFF3B3C4"/>
        <bgColor rgb="FFF3B3C4"/>
      </patternFill>
    </fill>
    <fill>
      <patternFill patternType="solid">
        <fgColor rgb="FFA64D79"/>
        <bgColor rgb="FFA64D79"/>
      </patternFill>
    </fill>
    <fill>
      <patternFill patternType="solid">
        <fgColor rgb="FFFFDE7E"/>
        <bgColor rgb="FFFFDE7E"/>
      </patternFill>
    </fill>
    <fill>
      <patternFill patternType="solid">
        <fgColor rgb="FFA0FF77"/>
        <bgColor rgb="FFA0FF77"/>
      </patternFill>
    </fill>
    <fill>
      <patternFill patternType="solid">
        <fgColor rgb="FF315A5E"/>
        <bgColor rgb="FF315A5E"/>
      </patternFill>
    </fill>
    <fill>
      <patternFill patternType="solid">
        <fgColor rgb="FFE214B5"/>
        <bgColor rgb="FFE214B5"/>
      </patternFill>
    </fill>
    <fill>
      <patternFill patternType="solid">
        <fgColor rgb="FFF9CB9C"/>
        <bgColor rgb="FFF9CB9C"/>
      </patternFill>
    </fill>
    <fill>
      <patternFill patternType="solid">
        <fgColor rgb="FFFFD966"/>
        <bgColor rgb="FFFFD966"/>
      </patternFill>
    </fill>
    <fill>
      <patternFill patternType="solid">
        <fgColor rgb="FFFFC107"/>
        <bgColor rgb="FFFFC107"/>
      </patternFill>
    </fill>
    <fill>
      <patternFill patternType="solid">
        <fgColor rgb="FF1B183B"/>
        <bgColor rgb="FF1B183B"/>
      </patternFill>
    </fill>
    <fill>
      <patternFill patternType="solid">
        <fgColor rgb="FF980000"/>
        <bgColor rgb="FF980000"/>
      </patternFill>
    </fill>
    <fill>
      <patternFill patternType="solid">
        <fgColor rgb="FFFF6871"/>
        <bgColor rgb="FFFF6871"/>
      </patternFill>
    </fill>
    <fill>
      <patternFill patternType="solid">
        <fgColor rgb="FFFFCECE"/>
        <bgColor rgb="FFFFCECE"/>
      </patternFill>
    </fill>
    <fill>
      <patternFill patternType="solid">
        <fgColor rgb="FF264E12"/>
        <bgColor rgb="FF264E12"/>
      </patternFill>
    </fill>
    <fill>
      <patternFill patternType="solid">
        <fgColor rgb="FFE70000"/>
        <bgColor rgb="FFE70000"/>
      </patternFill>
    </fill>
    <fill>
      <patternFill patternType="solid">
        <fgColor rgb="FFDFA417"/>
        <bgColor rgb="FFDFA417"/>
      </patternFill>
    </fill>
    <fill>
      <patternFill patternType="solid">
        <fgColor rgb="FF4C6178"/>
        <bgColor rgb="FF4C6178"/>
      </patternFill>
    </fill>
    <fill>
      <patternFill patternType="solid">
        <fgColor rgb="FF21F151"/>
        <bgColor rgb="FF21F151"/>
      </patternFill>
    </fill>
    <fill>
      <patternFill patternType="solid">
        <fgColor rgb="FFA13D15"/>
        <bgColor rgb="FFA13D15"/>
      </patternFill>
    </fill>
    <fill>
      <patternFill patternType="solid">
        <fgColor rgb="FFDD7E6B"/>
        <bgColor rgb="FFDD7E6B"/>
      </patternFill>
    </fill>
    <fill>
      <patternFill patternType="solid">
        <fgColor theme="8"/>
        <bgColor theme="8"/>
      </patternFill>
    </fill>
    <fill>
      <patternFill patternType="solid">
        <fgColor rgb="FF413C42"/>
        <bgColor rgb="FF413C42"/>
      </patternFill>
    </fill>
    <fill>
      <patternFill patternType="solid">
        <fgColor rgb="FFAB0000"/>
        <bgColor rgb="FFAB0000"/>
      </patternFill>
    </fill>
    <fill>
      <patternFill patternType="solid">
        <fgColor rgb="FF4285F4"/>
        <bgColor rgb="FF4285F4"/>
      </patternFill>
    </fill>
    <fill>
      <patternFill patternType="solid">
        <fgColor rgb="FF6D8CBA"/>
        <bgColor rgb="FF6D8CBA"/>
      </patternFill>
    </fill>
    <fill>
      <patternFill patternType="solid">
        <fgColor rgb="FFE06666"/>
        <bgColor rgb="FFE06666"/>
      </patternFill>
    </fill>
    <fill>
      <patternFill patternType="solid">
        <fgColor rgb="FFC9DAF8"/>
        <bgColor rgb="FFC9DAF8"/>
      </patternFill>
    </fill>
    <fill>
      <patternFill patternType="solid">
        <fgColor rgb="FFFCE5CD"/>
        <bgColor rgb="FFFCE5CD"/>
      </patternFill>
    </fill>
    <fill>
      <patternFill patternType="solid">
        <fgColor rgb="FF45BCFF"/>
        <bgColor rgb="FF45BCFF"/>
      </patternFill>
    </fill>
    <fill>
      <patternFill patternType="solid">
        <fgColor rgb="FF89131F"/>
        <bgColor rgb="FF89131F"/>
      </patternFill>
    </fill>
    <fill>
      <patternFill patternType="solid">
        <fgColor rgb="FF73221E"/>
        <bgColor rgb="FF73221E"/>
      </patternFill>
    </fill>
    <fill>
      <patternFill patternType="solid">
        <fgColor rgb="FF46BDC6"/>
        <bgColor rgb="FF46BDC6"/>
      </patternFill>
    </fill>
    <fill>
      <patternFill patternType="solid">
        <fgColor rgb="FFA2C4C9"/>
        <bgColor rgb="FFA2C4C9"/>
      </patternFill>
    </fill>
    <fill>
      <patternFill patternType="solid">
        <fgColor rgb="FFCEAC82"/>
        <bgColor rgb="FFCEAC82"/>
      </patternFill>
    </fill>
    <fill>
      <patternFill patternType="solid">
        <fgColor rgb="FF574E37"/>
        <bgColor rgb="FF574E37"/>
      </patternFill>
    </fill>
    <fill>
      <patternFill patternType="solid">
        <fgColor rgb="FF501F0D"/>
        <bgColor rgb="FF501F0D"/>
      </patternFill>
    </fill>
    <fill>
      <patternFill patternType="solid">
        <fgColor rgb="FF83BE9C"/>
        <bgColor rgb="FF83BE9C"/>
      </patternFill>
    </fill>
    <fill>
      <patternFill patternType="solid">
        <fgColor theme="9"/>
        <bgColor theme="9"/>
      </patternFill>
    </fill>
  </fills>
  <borders count="10">
    <border/>
    <border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right style="thick">
        <color rgb="FF000000"/>
      </right>
    </border>
    <border>
      <left style="thick">
        <color rgb="FF000000"/>
      </left>
    </border>
    <border>
      <right style="thick">
        <color rgb="FF000000"/>
      </right>
      <top style="thick">
        <color rgb="FF000000"/>
      </top>
    </border>
    <border>
      <right style="thick">
        <color rgb="FF000000"/>
      </right>
      <bottom style="thick">
        <color rgb="FF000000"/>
      </bottom>
    </border>
    <border>
      <bottom style="thick">
        <color rgb="FF000000"/>
      </bottom>
    </border>
    <border>
      <left style="thick">
        <color rgb="FF000000"/>
      </left>
      <bottom style="thick">
        <color rgb="FF000000"/>
      </bottom>
    </border>
    <border>
      <left style="thick">
        <color rgb="FF000000"/>
      </left>
      <right style="thick">
        <color rgb="FF000000"/>
      </right>
    </border>
  </borders>
  <cellStyleXfs count="1">
    <xf borderId="0" fillId="0" fontId="0" numFmtId="0" applyAlignment="1" applyFont="1"/>
  </cellStyleXfs>
  <cellXfs count="52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0" fillId="3" fontId="1" numFmtId="0" xfId="0" applyAlignment="1" applyFill="1" applyFont="1">
      <alignment horizontal="center" shrinkToFit="0" vertical="center" wrapText="1"/>
    </xf>
    <xf borderId="2" fillId="4" fontId="2" numFmtId="0" xfId="0" applyAlignment="1" applyBorder="1" applyFill="1" applyFont="1">
      <alignment horizontal="center" shrinkToFit="0" vertical="center" wrapText="1"/>
    </xf>
    <xf borderId="1" fillId="5" fontId="3" numFmtId="0" xfId="0" applyAlignment="1" applyBorder="1" applyFill="1" applyFont="1">
      <alignment horizontal="center" shrinkToFit="0" vertical="center" wrapText="1"/>
    </xf>
    <xf borderId="0" fillId="6" fontId="4" numFmtId="0" xfId="0" applyAlignment="1" applyFill="1" applyFont="1">
      <alignment horizontal="center" readingOrder="0" shrinkToFit="0" vertical="center" wrapText="1"/>
    </xf>
    <xf borderId="0" fillId="6" fontId="5" numFmtId="0" xfId="0" applyAlignment="1" applyFont="1">
      <alignment horizontal="center" readingOrder="0" shrinkToFit="0" vertical="center" wrapText="1"/>
    </xf>
    <xf borderId="3" fillId="7" fontId="6" numFmtId="0" xfId="0" applyAlignment="1" applyBorder="1" applyFill="1" applyFont="1">
      <alignment horizontal="center" shrinkToFit="0" vertical="center" wrapText="1"/>
    </xf>
    <xf borderId="3" fillId="7" fontId="7" numFmtId="0" xfId="0" applyAlignment="1" applyBorder="1" applyFont="1">
      <alignment horizontal="center" readingOrder="0" shrinkToFit="0" vertical="center" wrapText="1"/>
    </xf>
    <xf borderId="0" fillId="7" fontId="8" numFmtId="0" xfId="0" applyAlignment="1" applyFont="1">
      <alignment horizontal="center" shrinkToFit="0" vertical="center" wrapText="1"/>
    </xf>
    <xf borderId="3" fillId="7" fontId="8" numFmtId="0" xfId="0" applyAlignment="1" applyBorder="1" applyFont="1">
      <alignment horizontal="center" shrinkToFit="0" vertical="center" wrapText="1"/>
    </xf>
    <xf borderId="3" fillId="8" fontId="9" numFmtId="0" xfId="0" applyAlignment="1" applyBorder="1" applyFill="1" applyFont="1">
      <alignment horizontal="center" shrinkToFit="0" vertical="center" wrapText="1"/>
    </xf>
    <xf borderId="3" fillId="9" fontId="10" numFmtId="0" xfId="0" applyAlignment="1" applyBorder="1" applyFill="1" applyFont="1">
      <alignment horizontal="center" shrinkToFit="0" vertical="center" wrapText="1"/>
    </xf>
    <xf borderId="0" fillId="10" fontId="11" numFmtId="0" xfId="0" applyAlignment="1" applyFill="1" applyFont="1">
      <alignment horizontal="center" shrinkToFit="0" vertical="center" wrapText="1"/>
    </xf>
    <xf borderId="3" fillId="11" fontId="11" numFmtId="0" xfId="0" applyAlignment="1" applyBorder="1" applyFill="1" applyFont="1">
      <alignment horizontal="center" shrinkToFit="0" vertical="center" wrapText="1"/>
    </xf>
    <xf borderId="3" fillId="12" fontId="12" numFmtId="0" xfId="0" applyAlignment="1" applyBorder="1" applyFill="1" applyFont="1">
      <alignment horizontal="center" shrinkToFit="0" vertical="center" wrapText="1"/>
    </xf>
    <xf borderId="3" fillId="7" fontId="7" numFmtId="0" xfId="0" applyAlignment="1" applyBorder="1" applyFont="1">
      <alignment horizontal="center" shrinkToFit="0" vertical="center" wrapText="1"/>
    </xf>
    <xf borderId="4" fillId="13" fontId="11" numFmtId="0" xfId="0" applyAlignment="1" applyBorder="1" applyFill="1" applyFont="1">
      <alignment horizontal="center" shrinkToFit="0" vertical="center" wrapText="1"/>
    </xf>
    <xf borderId="3" fillId="13" fontId="11" numFmtId="0" xfId="0" applyAlignment="1" applyBorder="1" applyFont="1">
      <alignment horizontal="center" shrinkToFit="0" vertical="center" wrapText="1"/>
    </xf>
    <xf borderId="3" fillId="14" fontId="13" numFmtId="0" xfId="0" applyAlignment="1" applyBorder="1" applyFill="1" applyFont="1">
      <alignment horizontal="center" shrinkToFit="0" vertical="center" wrapText="1"/>
    </xf>
    <xf borderId="3" fillId="9" fontId="7" numFmtId="0" xfId="0" applyAlignment="1" applyBorder="1" applyFont="1">
      <alignment horizontal="center" shrinkToFit="0" vertical="center" wrapText="1"/>
    </xf>
    <xf borderId="0" fillId="15" fontId="14" numFmtId="0" xfId="0" applyAlignment="1" applyFill="1" applyFont="1">
      <alignment horizontal="center" readingOrder="0" shrinkToFit="0" vertical="center" wrapText="1"/>
    </xf>
    <xf borderId="3" fillId="16" fontId="15" numFmtId="0" xfId="0" applyAlignment="1" applyBorder="1" applyFill="1" applyFont="1">
      <alignment horizontal="center" shrinkToFit="0" vertical="center" wrapText="1"/>
    </xf>
    <xf borderId="3" fillId="7" fontId="16" numFmtId="0" xfId="0" applyAlignment="1" applyBorder="1" applyFont="1">
      <alignment horizontal="center" shrinkToFit="0" vertical="center" wrapText="1"/>
    </xf>
    <xf borderId="0" fillId="15" fontId="14" numFmtId="0" xfId="0" applyAlignment="1" applyFont="1">
      <alignment horizontal="center" shrinkToFit="0" vertical="center" wrapText="1"/>
    </xf>
    <xf borderId="3" fillId="17" fontId="17" numFmtId="0" xfId="0" applyAlignment="1" applyBorder="1" applyFill="1" applyFont="1">
      <alignment horizontal="center" shrinkToFit="0" vertical="center" wrapText="1"/>
    </xf>
    <xf borderId="0" fillId="9" fontId="8" numFmtId="0" xfId="0" applyAlignment="1" applyFont="1">
      <alignment horizontal="center" shrinkToFit="0" vertical="center" wrapText="1"/>
    </xf>
    <xf borderId="3" fillId="18" fontId="18" numFmtId="0" xfId="0" applyAlignment="1" applyBorder="1" applyFill="1" applyFont="1">
      <alignment horizontal="center" shrinkToFit="0" vertical="center" wrapText="1"/>
    </xf>
    <xf borderId="3" fillId="19" fontId="19" numFmtId="0" xfId="0" applyAlignment="1" applyBorder="1" applyFill="1" applyFont="1">
      <alignment horizontal="center" shrinkToFit="0" vertical="center" wrapText="1"/>
    </xf>
    <xf borderId="0" fillId="13" fontId="11" numFmtId="0" xfId="0" applyAlignment="1" applyFont="1">
      <alignment horizontal="center" shrinkToFit="0" vertical="center" wrapText="1"/>
    </xf>
    <xf borderId="3" fillId="20" fontId="20" numFmtId="0" xfId="0" applyAlignment="1" applyBorder="1" applyFill="1" applyFont="1">
      <alignment horizontal="center" shrinkToFit="0" vertical="center" wrapText="1"/>
    </xf>
    <xf borderId="3" fillId="21" fontId="21" numFmtId="0" xfId="0" applyAlignment="1" applyBorder="1" applyFill="1" applyFont="1">
      <alignment horizontal="center" shrinkToFit="0" vertical="center" wrapText="1"/>
    </xf>
    <xf borderId="3" fillId="6" fontId="11" numFmtId="0" xfId="0" applyAlignment="1" applyBorder="1" applyFont="1">
      <alignment horizontal="center" shrinkToFit="0" vertical="center" wrapText="1"/>
    </xf>
    <xf borderId="3" fillId="22" fontId="22" numFmtId="0" xfId="0" applyAlignment="1" applyBorder="1" applyFill="1" applyFont="1">
      <alignment horizontal="center" shrinkToFit="0" vertical="center" wrapText="1"/>
    </xf>
    <xf borderId="3" fillId="23" fontId="23" numFmtId="0" xfId="0" applyAlignment="1" applyBorder="1" applyFill="1" applyFont="1">
      <alignment horizontal="center" shrinkToFit="0" vertical="center" wrapText="1"/>
    </xf>
    <xf borderId="3" fillId="24" fontId="24" numFmtId="0" xfId="0" applyAlignment="1" applyBorder="1" applyFill="1" applyFont="1">
      <alignment horizontal="center" shrinkToFit="0" vertical="center" wrapText="1"/>
    </xf>
    <xf borderId="3" fillId="25" fontId="25" numFmtId="0" xfId="0" applyAlignment="1" applyBorder="1" applyFill="1" applyFont="1">
      <alignment horizontal="center" shrinkToFit="0" vertical="center" wrapText="1"/>
    </xf>
    <xf borderId="3" fillId="9" fontId="8" numFmtId="0" xfId="0" applyAlignment="1" applyBorder="1" applyFont="1">
      <alignment horizontal="center" shrinkToFit="0" vertical="center" wrapText="1"/>
    </xf>
    <xf borderId="3" fillId="26" fontId="26" numFmtId="0" xfId="0" applyAlignment="1" applyBorder="1" applyFill="1" applyFont="1">
      <alignment horizontal="center" shrinkToFit="0" vertical="center" wrapText="1"/>
    </xf>
    <xf borderId="3" fillId="24" fontId="27" numFmtId="0" xfId="0" applyAlignment="1" applyBorder="1" applyFont="1">
      <alignment horizontal="center" shrinkToFit="0" vertical="center" wrapText="1"/>
    </xf>
    <xf borderId="4" fillId="10" fontId="11" numFmtId="0" xfId="0" applyAlignment="1" applyBorder="1" applyFont="1">
      <alignment horizontal="center" shrinkToFit="0" vertical="center" wrapText="1"/>
    </xf>
    <xf borderId="3" fillId="6" fontId="28" numFmtId="0" xfId="0" applyAlignment="1" applyBorder="1" applyFont="1">
      <alignment horizontal="center" readingOrder="0" shrinkToFit="0" vertical="center" wrapText="1"/>
    </xf>
    <xf borderId="3" fillId="27" fontId="29" numFmtId="0" xfId="0" applyAlignment="1" applyBorder="1" applyFill="1" applyFont="1">
      <alignment horizontal="center" shrinkToFit="0" vertical="center" wrapText="1"/>
    </xf>
    <xf borderId="3" fillId="6" fontId="30" numFmtId="0" xfId="0" applyAlignment="1" applyBorder="1" applyFont="1">
      <alignment horizontal="center" shrinkToFit="0" vertical="center" wrapText="1"/>
    </xf>
    <xf borderId="3" fillId="10" fontId="11" numFmtId="0" xfId="0" applyAlignment="1" applyBorder="1" applyFont="1">
      <alignment horizontal="center" shrinkToFit="0" vertical="center" wrapText="1"/>
    </xf>
    <xf borderId="3" fillId="28" fontId="31" numFmtId="0" xfId="0" applyAlignment="1" applyBorder="1" applyFill="1" applyFont="1">
      <alignment horizontal="center" shrinkToFit="0" vertical="center" wrapText="1"/>
    </xf>
    <xf borderId="3" fillId="6" fontId="32" numFmtId="0" xfId="0" applyAlignment="1" applyBorder="1" applyFont="1">
      <alignment horizontal="center" shrinkToFit="0" vertical="center" wrapText="1"/>
    </xf>
    <xf borderId="3" fillId="29" fontId="33" numFmtId="0" xfId="0" applyAlignment="1" applyBorder="1" applyFill="1" applyFont="1">
      <alignment horizontal="center" shrinkToFit="0" vertical="center" wrapText="1"/>
    </xf>
    <xf borderId="3" fillId="30" fontId="34" numFmtId="0" xfId="0" applyAlignment="1" applyBorder="1" applyFill="1" applyFont="1">
      <alignment horizontal="center" shrinkToFit="0" vertical="center" wrapText="1"/>
    </xf>
    <xf borderId="3" fillId="31" fontId="35" numFmtId="0" xfId="0" applyAlignment="1" applyBorder="1" applyFill="1" applyFont="1">
      <alignment horizontal="center" readingOrder="0" shrinkToFit="0" vertical="center" wrapText="1"/>
    </xf>
    <xf borderId="3" fillId="7" fontId="36" numFmtId="0" xfId="0" applyAlignment="1" applyBorder="1" applyFont="1">
      <alignment horizontal="center" readingOrder="0" shrinkToFit="0" vertical="center" wrapText="1"/>
    </xf>
    <xf borderId="3" fillId="24" fontId="37" numFmtId="0" xfId="0" applyAlignment="1" applyBorder="1" applyFont="1">
      <alignment horizontal="center" shrinkToFit="0" vertical="center" wrapText="1"/>
    </xf>
    <xf borderId="3" fillId="8" fontId="38" numFmtId="0" xfId="0" applyAlignment="1" applyBorder="1" applyFont="1">
      <alignment horizontal="center" shrinkToFit="0" vertical="center" wrapText="1"/>
    </xf>
    <xf borderId="3" fillId="32" fontId="39" numFmtId="0" xfId="0" applyAlignment="1" applyBorder="1" applyFill="1" applyFont="1">
      <alignment horizontal="center" shrinkToFit="0" vertical="center" wrapText="1"/>
    </xf>
    <xf borderId="3" fillId="6" fontId="40" numFmtId="0" xfId="0" applyAlignment="1" applyBorder="1" applyFont="1">
      <alignment horizontal="center" shrinkToFit="0" vertical="center" wrapText="1"/>
    </xf>
    <xf borderId="3" fillId="6" fontId="41" numFmtId="0" xfId="0" applyAlignment="1" applyBorder="1" applyFont="1">
      <alignment horizontal="center" shrinkToFit="0" vertical="center" wrapText="1"/>
    </xf>
    <xf borderId="3" fillId="33" fontId="42" numFmtId="0" xfId="0" applyAlignment="1" applyBorder="1" applyFill="1" applyFont="1">
      <alignment horizontal="center" shrinkToFit="0" vertical="center" wrapText="1"/>
    </xf>
    <xf borderId="3" fillId="34" fontId="43" numFmtId="0" xfId="0" applyAlignment="1" applyBorder="1" applyFill="1" applyFont="1">
      <alignment horizontal="center" shrinkToFit="0" vertical="center" wrapText="1"/>
    </xf>
    <xf borderId="3" fillId="7" fontId="44" numFmtId="0" xfId="0" applyAlignment="1" applyBorder="1" applyFont="1">
      <alignment horizontal="center" shrinkToFit="0" vertical="center" wrapText="1"/>
    </xf>
    <xf borderId="3" fillId="13" fontId="11" numFmtId="0" xfId="0" applyAlignment="1" applyBorder="1" applyFont="1">
      <alignment horizontal="center" readingOrder="0" shrinkToFit="0" vertical="center" wrapText="1"/>
    </xf>
    <xf borderId="3" fillId="35" fontId="45" numFmtId="0" xfId="0" applyAlignment="1" applyBorder="1" applyFill="1" applyFont="1">
      <alignment horizontal="center" shrinkToFit="0" vertical="center" wrapText="1"/>
    </xf>
    <xf borderId="3" fillId="8" fontId="46" numFmtId="0" xfId="0" applyAlignment="1" applyBorder="1" applyFont="1">
      <alignment horizontal="center" shrinkToFit="0" vertical="center" wrapText="1"/>
    </xf>
    <xf borderId="3" fillId="36" fontId="47" numFmtId="0" xfId="0" applyAlignment="1" applyBorder="1" applyFill="1" applyFont="1">
      <alignment horizontal="center" shrinkToFit="0" vertical="center" wrapText="1"/>
    </xf>
    <xf borderId="3" fillId="37" fontId="48" numFmtId="0" xfId="0" applyAlignment="1" applyBorder="1" applyFill="1" applyFont="1">
      <alignment horizontal="center" shrinkToFit="0" vertical="center" wrapText="1"/>
    </xf>
    <xf borderId="3" fillId="38" fontId="49" numFmtId="0" xfId="0" applyAlignment="1" applyBorder="1" applyFill="1" applyFont="1">
      <alignment horizontal="center" shrinkToFit="0" vertical="center" wrapText="1"/>
    </xf>
    <xf borderId="3" fillId="39" fontId="50" numFmtId="0" xfId="0" applyAlignment="1" applyBorder="1" applyFill="1" applyFont="1">
      <alignment horizontal="center" shrinkToFit="0" vertical="center" wrapText="1"/>
    </xf>
    <xf borderId="3" fillId="40" fontId="51" numFmtId="0" xfId="0" applyAlignment="1" applyBorder="1" applyFill="1" applyFont="1">
      <alignment horizontal="center" readingOrder="0" shrinkToFit="0" vertical="center" wrapText="1"/>
    </xf>
    <xf borderId="3" fillId="9" fontId="7" numFmtId="0" xfId="0" applyAlignment="1" applyBorder="1" applyFont="1">
      <alignment horizontal="center" readingOrder="0" shrinkToFit="0" vertical="center" wrapText="1"/>
    </xf>
    <xf borderId="3" fillId="41" fontId="52" numFmtId="0" xfId="0" applyAlignment="1" applyBorder="1" applyFill="1" applyFont="1">
      <alignment horizontal="center" readingOrder="0" shrinkToFit="0" vertical="center" wrapText="1"/>
    </xf>
    <xf borderId="3" fillId="7" fontId="53" numFmtId="0" xfId="0" applyAlignment="1" applyBorder="1" applyFont="1">
      <alignment horizontal="center" shrinkToFit="0" wrapText="1"/>
    </xf>
    <xf borderId="3" fillId="42" fontId="54" numFmtId="0" xfId="0" applyAlignment="1" applyBorder="1" applyFill="1" applyFont="1">
      <alignment horizontal="center" shrinkToFit="0" vertical="center" wrapText="1"/>
    </xf>
    <xf borderId="3" fillId="6" fontId="55" numFmtId="0" xfId="0" applyAlignment="1" applyBorder="1" applyFont="1">
      <alignment horizontal="center" shrinkToFit="0" vertical="center" wrapText="1"/>
    </xf>
    <xf borderId="3" fillId="43" fontId="56" numFmtId="0" xfId="0" applyAlignment="1" applyBorder="1" applyFill="1" applyFont="1">
      <alignment horizontal="center" shrinkToFit="0" vertical="center" wrapText="1"/>
    </xf>
    <xf borderId="3" fillId="44" fontId="57" numFmtId="0" xfId="0" applyAlignment="1" applyBorder="1" applyFill="1" applyFont="1">
      <alignment horizontal="center" shrinkToFit="0" vertical="center" wrapText="1"/>
    </xf>
    <xf borderId="3" fillId="7" fontId="58" numFmtId="0" xfId="0" applyAlignment="1" applyBorder="1" applyFont="1">
      <alignment horizontal="center" shrinkToFit="0" vertical="center" wrapText="1"/>
    </xf>
    <xf borderId="3" fillId="38" fontId="59" numFmtId="0" xfId="0" applyAlignment="1" applyBorder="1" applyFont="1">
      <alignment horizontal="center" shrinkToFit="0" vertical="center" wrapText="1"/>
    </xf>
    <xf borderId="3" fillId="9" fontId="60" numFmtId="0" xfId="0" applyAlignment="1" applyBorder="1" applyFont="1">
      <alignment horizontal="center" shrinkToFit="0" vertical="center" wrapText="1"/>
    </xf>
    <xf borderId="3" fillId="12" fontId="61" numFmtId="0" xfId="0" applyAlignment="1" applyBorder="1" applyFont="1">
      <alignment horizontal="center" shrinkToFit="0" vertical="center" wrapText="1"/>
    </xf>
    <xf borderId="3" fillId="45" fontId="62" numFmtId="0" xfId="0" applyAlignment="1" applyBorder="1" applyFill="1" applyFont="1">
      <alignment horizontal="center" shrinkToFit="0" vertical="center" wrapText="1"/>
    </xf>
    <xf borderId="3" fillId="46" fontId="63" numFmtId="0" xfId="0" applyAlignment="1" applyBorder="1" applyFill="1" applyFont="1">
      <alignment horizontal="center" shrinkToFit="0" vertical="center" wrapText="1"/>
    </xf>
    <xf borderId="0" fillId="7" fontId="8" numFmtId="0" xfId="0" applyAlignment="1" applyFont="1">
      <alignment horizontal="center" readingOrder="0" shrinkToFit="0" vertical="center" wrapText="1"/>
    </xf>
    <xf borderId="3" fillId="7" fontId="8" numFmtId="0" xfId="0" applyAlignment="1" applyBorder="1" applyFont="1">
      <alignment horizontal="center" readingOrder="0" shrinkToFit="0" vertical="center" wrapText="1"/>
    </xf>
    <xf borderId="3" fillId="47" fontId="64" numFmtId="0" xfId="0" applyAlignment="1" applyBorder="1" applyFill="1" applyFont="1">
      <alignment horizontal="center" shrinkToFit="0" vertical="center" wrapText="1"/>
    </xf>
    <xf borderId="3" fillId="7" fontId="65" numFmtId="0" xfId="0" applyAlignment="1" applyBorder="1" applyFont="1">
      <alignment horizontal="center" shrinkToFit="0" vertical="center" wrapText="1"/>
    </xf>
    <xf borderId="3" fillId="48" fontId="66" numFmtId="0" xfId="0" applyAlignment="1" applyBorder="1" applyFill="1" applyFont="1">
      <alignment horizontal="center" shrinkToFit="0" vertical="center" wrapText="1"/>
    </xf>
    <xf borderId="3" fillId="49" fontId="67" numFmtId="0" xfId="0" applyAlignment="1" applyBorder="1" applyFill="1" applyFont="1">
      <alignment horizontal="center" shrinkToFit="0" vertical="center" wrapText="1"/>
    </xf>
    <xf borderId="3" fillId="48" fontId="68" numFmtId="0" xfId="0" applyAlignment="1" applyBorder="1" applyFont="1">
      <alignment horizontal="center" shrinkToFit="0" vertical="center" wrapText="1"/>
    </xf>
    <xf borderId="3" fillId="50" fontId="69" numFmtId="0" xfId="0" applyAlignment="1" applyBorder="1" applyFill="1" applyFont="1">
      <alignment horizontal="center" shrinkToFit="0" vertical="center" wrapText="1"/>
    </xf>
    <xf borderId="3" fillId="51" fontId="70" numFmtId="0" xfId="0" applyAlignment="1" applyBorder="1" applyFill="1" applyFont="1">
      <alignment horizontal="center" shrinkToFit="0" vertical="center" wrapText="1"/>
    </xf>
    <xf borderId="3" fillId="52" fontId="71" numFmtId="0" xfId="0" applyAlignment="1" applyBorder="1" applyFill="1" applyFont="1">
      <alignment horizontal="center" shrinkToFit="0" vertical="center" wrapText="1"/>
    </xf>
    <xf borderId="3" fillId="7" fontId="7" numFmtId="0" xfId="0" applyAlignment="1" applyBorder="1" applyFont="1">
      <alignment horizontal="center" shrinkToFit="0" vertical="center" wrapText="1"/>
    </xf>
    <xf borderId="0" fillId="13" fontId="11" numFmtId="0" xfId="0" applyAlignment="1" applyFont="1">
      <alignment horizontal="center" readingOrder="0" shrinkToFit="0" vertical="center" wrapText="1"/>
    </xf>
    <xf borderId="3" fillId="53" fontId="72" numFmtId="0" xfId="0" applyAlignment="1" applyBorder="1" applyFill="1" applyFont="1">
      <alignment horizontal="center" shrinkToFit="0" vertical="center" wrapText="1"/>
    </xf>
    <xf borderId="3" fillId="54" fontId="73" numFmtId="0" xfId="0" applyAlignment="1" applyBorder="1" applyFill="1" applyFont="1">
      <alignment horizontal="center" shrinkToFit="0" vertical="center" wrapText="1"/>
    </xf>
    <xf borderId="3" fillId="55" fontId="74" numFmtId="0" xfId="0" applyAlignment="1" applyBorder="1" applyFill="1" applyFont="1">
      <alignment horizontal="center" shrinkToFit="0" vertical="center" wrapText="1"/>
    </xf>
    <xf borderId="3" fillId="56" fontId="75" numFmtId="0" xfId="0" applyAlignment="1" applyBorder="1" applyFill="1" applyFont="1">
      <alignment horizontal="center" shrinkToFit="0" vertical="center" wrapText="1"/>
    </xf>
    <xf borderId="3" fillId="6" fontId="76" numFmtId="0" xfId="0" applyAlignment="1" applyBorder="1" applyFont="1">
      <alignment horizontal="center" shrinkToFit="0" vertical="center" wrapText="1"/>
    </xf>
    <xf borderId="3" fillId="57" fontId="77" numFmtId="0" xfId="0" applyAlignment="1" applyBorder="1" applyFill="1" applyFont="1">
      <alignment horizontal="center" shrinkToFit="0" vertical="center" wrapText="1"/>
    </xf>
    <xf borderId="3" fillId="6" fontId="78" numFmtId="0" xfId="0" applyAlignment="1" applyBorder="1" applyFont="1">
      <alignment horizontal="center" shrinkToFit="0" vertical="center" wrapText="1"/>
    </xf>
    <xf borderId="3" fillId="21" fontId="79" numFmtId="0" xfId="0" applyAlignment="1" applyBorder="1" applyFont="1">
      <alignment horizontal="center" shrinkToFit="0" vertical="center" wrapText="1"/>
    </xf>
    <xf borderId="3" fillId="58" fontId="80" numFmtId="0" xfId="0" applyAlignment="1" applyBorder="1" applyFill="1" applyFont="1">
      <alignment horizontal="center" shrinkToFit="0" vertical="center" wrapText="1"/>
    </xf>
    <xf borderId="3" fillId="59" fontId="81" numFmtId="0" xfId="0" applyAlignment="1" applyBorder="1" applyFill="1" applyFont="1">
      <alignment horizontal="center" shrinkToFit="0" vertical="center" wrapText="1"/>
    </xf>
    <xf borderId="3" fillId="60" fontId="82" numFmtId="0" xfId="0" applyAlignment="1" applyBorder="1" applyFill="1" applyFont="1">
      <alignment horizontal="center" shrinkToFit="0" vertical="center" wrapText="1"/>
    </xf>
    <xf borderId="3" fillId="7" fontId="83" numFmtId="0" xfId="0" applyAlignment="1" applyBorder="1" applyFont="1">
      <alignment horizontal="center" shrinkToFit="0" vertical="center" wrapText="1"/>
    </xf>
    <xf borderId="3" fillId="61" fontId="84" numFmtId="0" xfId="0" applyAlignment="1" applyBorder="1" applyFill="1" applyFont="1">
      <alignment horizontal="center" shrinkToFit="0" vertical="center" wrapText="1"/>
    </xf>
    <xf borderId="3" fillId="9" fontId="83" numFmtId="0" xfId="0" applyAlignment="1" applyBorder="1" applyFont="1">
      <alignment horizontal="center" shrinkToFit="0" vertical="center" wrapText="1"/>
    </xf>
    <xf borderId="3" fillId="62" fontId="85" numFmtId="0" xfId="0" applyAlignment="1" applyBorder="1" applyFill="1" applyFont="1">
      <alignment horizontal="center" shrinkToFit="0" vertical="center" wrapText="1"/>
    </xf>
    <xf borderId="3" fillId="53" fontId="86" numFmtId="0" xfId="0" applyAlignment="1" applyBorder="1" applyFont="1">
      <alignment horizontal="center" shrinkToFit="0" vertical="center" wrapText="1"/>
    </xf>
    <xf borderId="3" fillId="6" fontId="87" numFmtId="0" xfId="0" applyAlignment="1" applyBorder="1" applyFont="1">
      <alignment horizontal="center" shrinkToFit="0" vertical="center" wrapText="1"/>
    </xf>
    <xf borderId="3" fillId="22" fontId="88" numFmtId="0" xfId="0" applyAlignment="1" applyBorder="1" applyFont="1">
      <alignment horizontal="center" shrinkToFit="0" vertical="center" wrapText="1"/>
    </xf>
    <xf borderId="3" fillId="63" fontId="89" numFmtId="0" xfId="0" applyAlignment="1" applyBorder="1" applyFill="1" applyFont="1">
      <alignment horizontal="center" shrinkToFit="0" vertical="center" wrapText="1"/>
    </xf>
    <xf borderId="3" fillId="4" fontId="90" numFmtId="0" xfId="0" applyAlignment="1" applyBorder="1" applyFont="1">
      <alignment horizontal="center" shrinkToFit="0" vertical="center" wrapText="1"/>
    </xf>
    <xf borderId="3" fillId="64" fontId="91" numFmtId="0" xfId="0" applyAlignment="1" applyBorder="1" applyFill="1" applyFont="1">
      <alignment horizontal="center" shrinkToFit="0" vertical="center" wrapText="1"/>
    </xf>
    <xf borderId="3" fillId="43" fontId="92" numFmtId="0" xfId="0" applyAlignment="1" applyBorder="1" applyFont="1">
      <alignment horizontal="center" shrinkToFit="0" vertical="center" wrapText="1"/>
    </xf>
    <xf borderId="3" fillId="39" fontId="93" numFmtId="0" xfId="0" applyAlignment="1" applyBorder="1" applyFont="1">
      <alignment horizontal="center" shrinkToFit="0" vertical="center" wrapText="1"/>
    </xf>
    <xf borderId="3" fillId="65" fontId="94" numFmtId="0" xfId="0" applyAlignment="1" applyBorder="1" applyFill="1" applyFont="1">
      <alignment horizontal="center" shrinkToFit="0" vertical="center" wrapText="1"/>
    </xf>
    <xf borderId="3" fillId="66" fontId="95" numFmtId="0" xfId="0" applyAlignment="1" applyBorder="1" applyFill="1" applyFont="1">
      <alignment horizontal="center" shrinkToFit="0" vertical="center" wrapText="1"/>
    </xf>
    <xf borderId="3" fillId="41" fontId="96" numFmtId="0" xfId="0" applyAlignment="1" applyBorder="1" applyFont="1">
      <alignment horizontal="center" shrinkToFit="0" vertical="center" wrapText="1"/>
    </xf>
    <xf borderId="0" fillId="11" fontId="11" numFmtId="0" xfId="0" applyAlignment="1" applyFont="1">
      <alignment horizontal="center" shrinkToFit="0" vertical="center" wrapText="1"/>
    </xf>
    <xf borderId="3" fillId="67" fontId="97" numFmtId="0" xfId="0" applyAlignment="1" applyBorder="1" applyFill="1" applyFont="1">
      <alignment horizontal="center" shrinkToFit="0" vertical="center" wrapText="1"/>
    </xf>
    <xf borderId="3" fillId="68" fontId="98" numFmtId="0" xfId="0" applyAlignment="1" applyBorder="1" applyFill="1" applyFont="1">
      <alignment horizontal="center" shrinkToFit="0" vertical="center" wrapText="1"/>
    </xf>
    <xf borderId="3" fillId="69" fontId="99" numFmtId="0" xfId="0" applyAlignment="1" applyBorder="1" applyFill="1" applyFont="1">
      <alignment horizontal="center" shrinkToFit="0" vertical="center" wrapText="1"/>
    </xf>
    <xf borderId="3" fillId="70" fontId="100" numFmtId="0" xfId="0" applyAlignment="1" applyBorder="1" applyFill="1" applyFont="1">
      <alignment horizontal="center" shrinkToFit="0" vertical="center" wrapText="1"/>
    </xf>
    <xf borderId="3" fillId="71" fontId="101" numFmtId="0" xfId="0" applyAlignment="1" applyBorder="1" applyFill="1" applyFont="1">
      <alignment horizontal="center" shrinkToFit="0" vertical="center" wrapText="1"/>
    </xf>
    <xf borderId="3" fillId="42" fontId="102" numFmtId="0" xfId="0" applyAlignment="1" applyBorder="1" applyFont="1">
      <alignment horizontal="center" shrinkToFit="0" vertical="center" wrapText="1"/>
    </xf>
    <xf borderId="3" fillId="72" fontId="103" numFmtId="0" xfId="0" applyAlignment="1" applyBorder="1" applyFill="1" applyFont="1">
      <alignment horizontal="center" shrinkToFit="0" vertical="center" wrapText="1"/>
    </xf>
    <xf borderId="3" fillId="73" fontId="104" numFmtId="0" xfId="0" applyAlignment="1" applyBorder="1" applyFill="1" applyFont="1">
      <alignment horizontal="center" shrinkToFit="0" vertical="center" wrapText="1"/>
    </xf>
    <xf borderId="3" fillId="70" fontId="105" numFmtId="0" xfId="0" applyAlignment="1" applyBorder="1" applyFont="1">
      <alignment horizontal="center" shrinkToFit="0" vertical="center" wrapText="1"/>
    </xf>
    <xf borderId="3" fillId="6" fontId="106" numFmtId="0" xfId="0" applyAlignment="1" applyBorder="1" applyFont="1">
      <alignment horizontal="center" shrinkToFit="0" vertical="center" wrapText="1"/>
    </xf>
    <xf borderId="3" fillId="71" fontId="107" numFmtId="0" xfId="0" applyAlignment="1" applyBorder="1" applyFont="1">
      <alignment horizontal="center" shrinkToFit="0" vertical="center" wrapText="1"/>
    </xf>
    <xf borderId="3" fillId="53" fontId="108" numFmtId="0" xfId="0" applyAlignment="1" applyBorder="1" applyFont="1">
      <alignment horizontal="center" readingOrder="0" shrinkToFit="0" vertical="center" wrapText="1"/>
    </xf>
    <xf borderId="0" fillId="10" fontId="11" numFmtId="0" xfId="0" applyAlignment="1" applyFont="1">
      <alignment horizontal="center" readingOrder="0" shrinkToFit="0" vertical="center" wrapText="1"/>
    </xf>
    <xf borderId="3" fillId="10" fontId="11" numFmtId="0" xfId="0" applyAlignment="1" applyBorder="1" applyFont="1">
      <alignment horizontal="center" readingOrder="0" shrinkToFit="0" vertical="center" wrapText="1"/>
    </xf>
    <xf borderId="3" fillId="74" fontId="109" numFmtId="0" xfId="0" applyAlignment="1" applyBorder="1" applyFill="1" applyFont="1">
      <alignment horizontal="center" shrinkToFit="0" vertical="center" wrapText="1"/>
    </xf>
    <xf borderId="3" fillId="75" fontId="110" numFmtId="0" xfId="0" applyAlignment="1" applyBorder="1" applyFill="1" applyFont="1">
      <alignment horizontal="center" shrinkToFit="0" vertical="center" wrapText="1"/>
    </xf>
    <xf borderId="3" fillId="9" fontId="111" numFmtId="0" xfId="0" applyAlignment="1" applyBorder="1" applyFont="1">
      <alignment horizontal="center" shrinkToFit="0" vertical="center" wrapText="1"/>
    </xf>
    <xf borderId="3" fillId="48" fontId="112" numFmtId="0" xfId="0" applyAlignment="1" applyBorder="1" applyFont="1">
      <alignment horizontal="center" shrinkToFit="0" vertical="center" wrapText="1"/>
    </xf>
    <xf borderId="3" fillId="44" fontId="113" numFmtId="0" xfId="0" applyAlignment="1" applyBorder="1" applyFont="1">
      <alignment horizontal="center" shrinkToFit="0" vertical="center" wrapText="1"/>
    </xf>
    <xf borderId="3" fillId="76" fontId="114" numFmtId="0" xfId="0" applyAlignment="1" applyBorder="1" applyFill="1" applyFont="1">
      <alignment horizontal="center" shrinkToFit="0" vertical="center" wrapText="1"/>
    </xf>
    <xf borderId="3" fillId="77" fontId="115" numFmtId="0" xfId="0" applyAlignment="1" applyBorder="1" applyFill="1" applyFont="1">
      <alignment horizontal="center" shrinkToFit="0" vertical="center" wrapText="1"/>
    </xf>
    <xf borderId="3" fillId="19" fontId="116" numFmtId="0" xfId="0" applyAlignment="1" applyBorder="1" applyFont="1">
      <alignment horizontal="center" shrinkToFit="0" vertical="center" wrapText="1"/>
    </xf>
    <xf borderId="3" fillId="78" fontId="117" numFmtId="0" xfId="0" applyAlignment="1" applyBorder="1" applyFill="1" applyFont="1">
      <alignment horizontal="center" shrinkToFit="0" vertical="center" wrapText="1"/>
    </xf>
    <xf borderId="3" fillId="9" fontId="118" numFmtId="0" xfId="0" applyAlignment="1" applyBorder="1" applyFont="1">
      <alignment horizontal="center" shrinkToFit="0" vertical="center" wrapText="1"/>
    </xf>
    <xf borderId="3" fillId="6" fontId="119" numFmtId="0" xfId="0" applyAlignment="1" applyBorder="1" applyFont="1">
      <alignment horizontal="center" shrinkToFit="0" vertical="center" wrapText="1"/>
    </xf>
    <xf borderId="3" fillId="63" fontId="120" numFmtId="0" xfId="0" applyAlignment="1" applyBorder="1" applyFont="1">
      <alignment horizontal="center" shrinkToFit="0" vertical="center" wrapText="1"/>
    </xf>
    <xf borderId="3" fillId="39" fontId="121" numFmtId="0" xfId="0" applyAlignment="1" applyBorder="1" applyFont="1">
      <alignment horizontal="center" shrinkToFit="0" vertical="center" wrapText="1"/>
    </xf>
    <xf borderId="3" fillId="79" fontId="122" numFmtId="0" xfId="0" applyAlignment="1" applyBorder="1" applyFill="1" applyFont="1">
      <alignment horizontal="center" shrinkToFit="0" vertical="center" wrapText="1"/>
    </xf>
    <xf borderId="0" fillId="7" fontId="123" numFmtId="0" xfId="0" applyAlignment="1" applyFont="1">
      <alignment horizontal="center" shrinkToFit="0" vertical="center" wrapText="1"/>
    </xf>
    <xf borderId="3" fillId="80" fontId="124" numFmtId="0" xfId="0" applyAlignment="1" applyBorder="1" applyFill="1" applyFont="1">
      <alignment horizontal="center" shrinkToFit="0" vertical="center" wrapText="1"/>
    </xf>
    <xf borderId="3" fillId="57" fontId="125" numFmtId="0" xfId="0" applyAlignment="1" applyBorder="1" applyFont="1">
      <alignment horizontal="center" shrinkToFit="0" vertical="center" wrapText="1"/>
    </xf>
    <xf borderId="3" fillId="81" fontId="126" numFmtId="0" xfId="0" applyAlignment="1" applyBorder="1" applyFill="1" applyFont="1">
      <alignment horizontal="center" shrinkToFit="0" vertical="center" wrapText="1"/>
    </xf>
    <xf borderId="3" fillId="70" fontId="127" numFmtId="0" xfId="0" applyAlignment="1" applyBorder="1" applyFont="1">
      <alignment horizontal="center" shrinkToFit="0" vertical="center" wrapText="1"/>
    </xf>
    <xf borderId="3" fillId="82" fontId="128" numFmtId="0" xfId="0" applyAlignment="1" applyBorder="1" applyFill="1" applyFont="1">
      <alignment horizontal="center" shrinkToFit="0" vertical="center" wrapText="1"/>
    </xf>
    <xf borderId="3" fillId="83" fontId="129" numFmtId="0" xfId="0" applyAlignment="1" applyBorder="1" applyFill="1" applyFont="1">
      <alignment horizontal="center" shrinkToFit="0" vertical="center" wrapText="1"/>
    </xf>
    <xf borderId="3" fillId="68" fontId="130" numFmtId="0" xfId="0" applyAlignment="1" applyBorder="1" applyFont="1">
      <alignment horizontal="center" shrinkToFit="0" vertical="center" wrapText="1"/>
    </xf>
    <xf borderId="3" fillId="53" fontId="131" numFmtId="0" xfId="0" applyAlignment="1" applyBorder="1" applyFont="1">
      <alignment horizontal="center" shrinkToFit="0" vertical="center" wrapText="1"/>
    </xf>
    <xf borderId="3" fillId="22" fontId="132" numFmtId="0" xfId="0" applyAlignment="1" applyBorder="1" applyFont="1">
      <alignment horizontal="center" shrinkToFit="0" vertical="center" wrapText="1"/>
    </xf>
    <xf borderId="3" fillId="84" fontId="133" numFmtId="0" xfId="0" applyAlignment="1" applyBorder="1" applyFill="1" applyFont="1">
      <alignment horizontal="center" shrinkToFit="0" vertical="center" wrapText="1"/>
    </xf>
    <xf borderId="3" fillId="85" fontId="134" numFmtId="0" xfId="0" applyAlignment="1" applyBorder="1" applyFill="1" applyFont="1">
      <alignment horizontal="center" shrinkToFit="0" vertical="center" wrapText="1"/>
    </xf>
    <xf borderId="3" fillId="86" fontId="135" numFmtId="0" xfId="0" applyAlignment="1" applyBorder="1" applyFill="1" applyFont="1">
      <alignment horizontal="center" readingOrder="0" shrinkToFit="0" vertical="center" wrapText="1"/>
    </xf>
    <xf borderId="3" fillId="9" fontId="136" numFmtId="0" xfId="0" applyAlignment="1" applyBorder="1" applyFont="1">
      <alignment horizontal="center" readingOrder="0" shrinkToFit="0" vertical="center" wrapText="1"/>
    </xf>
    <xf borderId="3" fillId="87" fontId="137" numFmtId="0" xfId="0" applyAlignment="1" applyBorder="1" applyFill="1" applyFont="1">
      <alignment horizontal="center" shrinkToFit="0" vertical="center" wrapText="1"/>
    </xf>
    <xf borderId="3" fillId="47" fontId="138" numFmtId="0" xfId="0" applyAlignment="1" applyBorder="1" applyFont="1">
      <alignment horizontal="center" shrinkToFit="0" vertical="center" wrapText="1"/>
    </xf>
    <xf borderId="3" fillId="26" fontId="139" numFmtId="0" xfId="0" applyAlignment="1" applyBorder="1" applyFont="1">
      <alignment horizontal="center" shrinkToFit="0" vertical="center" wrapText="1"/>
    </xf>
    <xf borderId="3" fillId="4" fontId="140" numFmtId="0" xfId="0" applyAlignment="1" applyBorder="1" applyFont="1">
      <alignment horizontal="center" shrinkToFit="0" vertical="center" wrapText="1"/>
    </xf>
    <xf borderId="3" fillId="88" fontId="141" numFmtId="0" xfId="0" applyAlignment="1" applyBorder="1" applyFill="1" applyFont="1">
      <alignment horizontal="center" shrinkToFit="0" vertical="center" wrapText="1"/>
    </xf>
    <xf borderId="3" fillId="86" fontId="142" numFmtId="0" xfId="0" applyAlignment="1" applyBorder="1" applyFont="1">
      <alignment horizontal="center" shrinkToFit="0" vertical="center" wrapText="1"/>
    </xf>
    <xf borderId="3" fillId="89" fontId="143" numFmtId="0" xfId="0" applyAlignment="1" applyBorder="1" applyFill="1" applyFont="1">
      <alignment horizontal="center" shrinkToFit="0" vertical="center" wrapText="1"/>
    </xf>
    <xf borderId="3" fillId="90" fontId="144" numFmtId="0" xfId="0" applyAlignment="1" applyBorder="1" applyFill="1" applyFont="1">
      <alignment horizontal="center" shrinkToFit="0" vertical="center" wrapText="1"/>
    </xf>
    <xf borderId="3" fillId="91" fontId="145" numFmtId="0" xfId="0" applyAlignment="1" applyBorder="1" applyFill="1" applyFont="1">
      <alignment horizontal="center" shrinkToFit="0" vertical="center" wrapText="1"/>
    </xf>
    <xf borderId="3" fillId="92" fontId="146" numFmtId="0" xfId="0" applyAlignment="1" applyBorder="1" applyFill="1" applyFont="1">
      <alignment horizontal="center" shrinkToFit="0" vertical="center" wrapText="1"/>
    </xf>
    <xf borderId="3" fillId="93" fontId="147" numFmtId="0" xfId="0" applyAlignment="1" applyBorder="1" applyFill="1" applyFont="1">
      <alignment horizontal="center" readingOrder="0" shrinkToFit="0" vertical="center" wrapText="1"/>
    </xf>
    <xf borderId="3" fillId="3" fontId="148" numFmtId="0" xfId="0" applyAlignment="1" applyBorder="1" applyFont="1">
      <alignment horizontal="center" shrinkToFit="0" vertical="center" wrapText="1"/>
    </xf>
    <xf borderId="3" fillId="53" fontId="149" numFmtId="0" xfId="0" applyAlignment="1" applyBorder="1" applyFont="1">
      <alignment horizontal="center" readingOrder="0" shrinkToFit="0" vertical="center" wrapText="1"/>
    </xf>
    <xf borderId="3" fillId="6" fontId="150" numFmtId="0" xfId="0" applyAlignment="1" applyBorder="1" applyFont="1">
      <alignment horizontal="center" shrinkToFit="0" vertical="center" wrapText="1"/>
    </xf>
    <xf borderId="3" fillId="14" fontId="151" numFmtId="0" xfId="0" applyAlignment="1" applyBorder="1" applyFont="1">
      <alignment horizontal="center" shrinkToFit="0" vertical="center" wrapText="1"/>
    </xf>
    <xf borderId="3" fillId="40" fontId="152" numFmtId="0" xfId="0" applyAlignment="1" applyBorder="1" applyFont="1">
      <alignment horizontal="center" shrinkToFit="0" vertical="center" wrapText="1"/>
    </xf>
    <xf borderId="3" fillId="9" fontId="153" numFmtId="0" xfId="0" applyAlignment="1" applyBorder="1" applyFont="1">
      <alignment horizontal="center" shrinkToFit="0" vertical="center" wrapText="1"/>
    </xf>
    <xf borderId="3" fillId="41" fontId="154" numFmtId="0" xfId="0" applyAlignment="1" applyBorder="1" applyFont="1">
      <alignment horizontal="center" shrinkToFit="0" vertical="center" wrapText="1"/>
    </xf>
    <xf borderId="3" fillId="53" fontId="155" numFmtId="0" xfId="0" applyAlignment="1" applyBorder="1" applyFont="1">
      <alignment horizontal="center" shrinkToFit="0" vertical="center" wrapText="1"/>
    </xf>
    <xf borderId="3" fillId="80" fontId="156" numFmtId="0" xfId="0" applyAlignment="1" applyBorder="1" applyFont="1">
      <alignment horizontal="center" shrinkToFit="0" vertical="center" wrapText="1"/>
    </xf>
    <xf borderId="3" fillId="15" fontId="157" numFmtId="0" xfId="0" applyAlignment="1" applyBorder="1" applyFont="1">
      <alignment horizontal="center" shrinkToFit="0" vertical="center" wrapText="1"/>
    </xf>
    <xf borderId="3" fillId="71" fontId="158" numFmtId="0" xfId="0" applyAlignment="1" applyBorder="1" applyFont="1">
      <alignment horizontal="center" shrinkToFit="0" vertical="center" wrapText="1"/>
    </xf>
    <xf borderId="3" fillId="94" fontId="159" numFmtId="0" xfId="0" applyAlignment="1" applyBorder="1" applyFill="1" applyFont="1">
      <alignment horizontal="center" shrinkToFit="0" vertical="center" wrapText="1"/>
    </xf>
    <xf borderId="3" fillId="95" fontId="160" numFmtId="0" xfId="0" applyAlignment="1" applyBorder="1" applyFill="1" applyFont="1">
      <alignment horizontal="center" shrinkToFit="0" vertical="center" wrapText="1"/>
    </xf>
    <xf borderId="3" fillId="15" fontId="161" numFmtId="0" xfId="0" applyAlignment="1" applyBorder="1" applyFont="1">
      <alignment horizontal="center" shrinkToFit="0" vertical="center" wrapText="1"/>
    </xf>
    <xf borderId="3" fillId="77" fontId="162" numFmtId="0" xfId="0" applyAlignment="1" applyBorder="1" applyFont="1">
      <alignment horizontal="center" shrinkToFit="0" vertical="center" wrapText="1"/>
    </xf>
    <xf borderId="3" fillId="11" fontId="163" numFmtId="0" xfId="0" applyAlignment="1" applyBorder="1" applyFont="1">
      <alignment horizontal="center" readingOrder="0" shrinkToFit="0" vertical="center" wrapText="1"/>
    </xf>
    <xf borderId="3" fillId="96" fontId="164" numFmtId="0" xfId="0" applyAlignment="1" applyBorder="1" applyFill="1" applyFont="1">
      <alignment horizontal="center" shrinkToFit="0" vertical="center" wrapText="1"/>
    </xf>
    <xf borderId="3" fillId="97" fontId="165" numFmtId="0" xfId="0" applyAlignment="1" applyBorder="1" applyFill="1" applyFont="1">
      <alignment horizontal="center" shrinkToFit="0" vertical="center" wrapText="1"/>
    </xf>
    <xf borderId="3" fillId="98" fontId="166" numFmtId="0" xfId="0" applyAlignment="1" applyBorder="1" applyFill="1" applyFont="1">
      <alignment horizontal="center" shrinkToFit="0" vertical="center" wrapText="1"/>
    </xf>
    <xf borderId="3" fillId="98" fontId="167" numFmtId="0" xfId="0" applyAlignment="1" applyBorder="1" applyFont="1">
      <alignment horizontal="center" readingOrder="0" shrinkToFit="0" vertical="center" wrapText="1"/>
    </xf>
    <xf borderId="0" fillId="9" fontId="7" numFmtId="0" xfId="0" applyAlignment="1" applyFont="1">
      <alignment horizontal="center" readingOrder="0" shrinkToFit="0" vertical="center" wrapText="1"/>
    </xf>
    <xf borderId="3" fillId="99" fontId="168" numFmtId="0" xfId="0" applyAlignment="1" applyBorder="1" applyFill="1" applyFont="1">
      <alignment horizontal="center" shrinkToFit="0" vertical="center" wrapText="1"/>
    </xf>
    <xf borderId="0" fillId="7" fontId="7" numFmtId="0" xfId="0" applyAlignment="1" applyFont="1">
      <alignment horizontal="center" shrinkToFit="0" vertical="center" wrapText="1"/>
    </xf>
    <xf borderId="3" fillId="36" fontId="169" numFmtId="0" xfId="0" applyAlignment="1" applyBorder="1" applyFont="1">
      <alignment horizontal="center" shrinkToFit="0" vertical="center" wrapText="1"/>
    </xf>
    <xf borderId="0" fillId="9" fontId="170" numFmtId="0" xfId="0" applyAlignment="1" applyFont="1">
      <alignment horizontal="center" shrinkToFit="0" vertical="center" wrapText="1"/>
    </xf>
    <xf borderId="3" fillId="100" fontId="171" numFmtId="0" xfId="0" applyAlignment="1" applyBorder="1" applyFill="1" applyFont="1">
      <alignment horizontal="center" readingOrder="0" shrinkToFit="0" vertical="center" wrapText="1"/>
    </xf>
    <xf borderId="3" fillId="46" fontId="172" numFmtId="0" xfId="0" applyAlignment="1" applyBorder="1" applyFont="1">
      <alignment horizontal="center" shrinkToFit="0" vertical="center" wrapText="1"/>
    </xf>
    <xf borderId="3" fillId="77" fontId="173" numFmtId="0" xfId="0" applyAlignment="1" applyBorder="1" applyFont="1">
      <alignment horizontal="center" shrinkToFit="0" vertical="center" wrapText="1"/>
    </xf>
    <xf borderId="3" fillId="3" fontId="174" numFmtId="0" xfId="0" applyAlignment="1" applyBorder="1" applyFont="1">
      <alignment horizontal="center" shrinkToFit="0" vertical="center" wrapText="1"/>
    </xf>
    <xf borderId="3" fillId="101" fontId="175" numFmtId="0" xfId="0" applyAlignment="1" applyBorder="1" applyFill="1" applyFont="1">
      <alignment horizontal="center" shrinkToFit="0" vertical="center" wrapText="1"/>
    </xf>
    <xf borderId="3" fillId="50" fontId="176" numFmtId="0" xfId="0" applyAlignment="1" applyBorder="1" applyFont="1">
      <alignment horizontal="center" shrinkToFit="0" vertical="center" wrapText="1"/>
    </xf>
    <xf borderId="3" fillId="102" fontId="177" numFmtId="0" xfId="0" applyAlignment="1" applyBorder="1" applyFill="1" applyFont="1">
      <alignment horizontal="center" shrinkToFit="0" vertical="center" wrapText="1"/>
    </xf>
    <xf borderId="3" fillId="37" fontId="178" numFmtId="0" xfId="0" applyAlignment="1" applyBorder="1" applyFont="1">
      <alignment horizontal="center" shrinkToFit="0" vertical="center" wrapText="1"/>
    </xf>
    <xf borderId="3" fillId="103" fontId="179" numFmtId="0" xfId="0" applyAlignment="1" applyBorder="1" applyFill="1" applyFont="1">
      <alignment horizontal="center" readingOrder="0" shrinkToFit="0" vertical="center" wrapText="1"/>
    </xf>
    <xf borderId="3" fillId="6" fontId="11" numFmtId="0" xfId="0" applyAlignment="1" applyBorder="1" applyFont="1">
      <alignment horizontal="center" readingOrder="0" shrinkToFit="0" vertical="center" wrapText="1"/>
    </xf>
    <xf borderId="3" fillId="66" fontId="180" numFmtId="0" xfId="0" applyAlignment="1" applyBorder="1" applyFont="1">
      <alignment horizontal="center" shrinkToFit="0" vertical="center" wrapText="1"/>
    </xf>
    <xf borderId="3" fillId="104" fontId="181" numFmtId="0" xfId="0" applyAlignment="1" applyBorder="1" applyFill="1" applyFont="1">
      <alignment horizontal="center" shrinkToFit="0" vertical="center" wrapText="1"/>
    </xf>
    <xf borderId="3" fillId="22" fontId="182" numFmtId="0" xfId="0" applyAlignment="1" applyBorder="1" applyFont="1">
      <alignment horizontal="center" shrinkToFit="0" vertical="center" wrapText="1"/>
    </xf>
    <xf borderId="3" fillId="6" fontId="183" numFmtId="0" xfId="0" applyAlignment="1" applyBorder="1" applyFont="1">
      <alignment horizontal="center" shrinkToFit="0" vertical="center" wrapText="1"/>
    </xf>
    <xf borderId="3" fillId="53" fontId="184" numFmtId="0" xfId="0" applyAlignment="1" applyBorder="1" applyFont="1">
      <alignment horizontal="center" shrinkToFit="0" vertical="center" wrapText="1"/>
    </xf>
    <xf borderId="3" fillId="104" fontId="185" numFmtId="0" xfId="0" applyAlignment="1" applyBorder="1" applyFont="1">
      <alignment horizontal="center" shrinkToFit="0" vertical="center" wrapText="1"/>
    </xf>
    <xf borderId="3" fillId="73" fontId="186" numFmtId="0" xfId="0" applyAlignment="1" applyBorder="1" applyFont="1">
      <alignment horizontal="center" shrinkToFit="0" vertical="center" wrapText="1"/>
    </xf>
    <xf borderId="3" fillId="38" fontId="187" numFmtId="0" xfId="0" applyAlignment="1" applyBorder="1" applyFont="1">
      <alignment horizontal="center" shrinkToFit="0" vertical="center" wrapText="1"/>
    </xf>
    <xf borderId="3" fillId="66" fontId="188" numFmtId="0" xfId="0" applyAlignment="1" applyBorder="1" applyFont="1">
      <alignment horizontal="center" shrinkToFit="0" vertical="center" wrapText="1"/>
    </xf>
    <xf borderId="3" fillId="70" fontId="189" numFmtId="0" xfId="0" applyAlignment="1" applyBorder="1" applyFont="1">
      <alignment horizontal="center" shrinkToFit="0" vertical="center" wrapText="1"/>
    </xf>
    <xf borderId="0" fillId="105" fontId="11" numFmtId="0" xfId="0" applyAlignment="1" applyFill="1" applyFont="1">
      <alignment horizontal="center" shrinkToFit="0" vertical="center" wrapText="1"/>
    </xf>
    <xf borderId="3" fillId="105" fontId="11" numFmtId="0" xfId="0" applyAlignment="1" applyBorder="1" applyFont="1">
      <alignment horizontal="center" shrinkToFit="0" vertical="center" wrapText="1"/>
    </xf>
    <xf borderId="3" fillId="34" fontId="190" numFmtId="0" xfId="0" applyAlignment="1" applyBorder="1" applyFont="1">
      <alignment horizontal="center" shrinkToFit="0" vertical="center" wrapText="1"/>
    </xf>
    <xf borderId="3" fillId="65" fontId="191" numFmtId="0" xfId="0" applyAlignment="1" applyBorder="1" applyFont="1">
      <alignment horizontal="center" shrinkToFit="0" vertical="center" wrapText="1"/>
    </xf>
    <xf borderId="3" fillId="106" fontId="192" numFmtId="0" xfId="0" applyAlignment="1" applyBorder="1" applyFill="1" applyFont="1">
      <alignment horizontal="center" readingOrder="0" shrinkToFit="0" vertical="center" wrapText="1"/>
    </xf>
    <xf borderId="3" fillId="6" fontId="193" numFmtId="0" xfId="0" applyAlignment="1" applyBorder="1" applyFont="1">
      <alignment horizontal="center" shrinkToFit="0" vertical="center" wrapText="1"/>
    </xf>
    <xf borderId="3" fillId="60" fontId="194" numFmtId="0" xfId="0" applyAlignment="1" applyBorder="1" applyFont="1">
      <alignment horizontal="center" shrinkToFit="0" vertical="center" wrapText="1"/>
    </xf>
    <xf borderId="3" fillId="9" fontId="195" numFmtId="0" xfId="0" applyAlignment="1" applyBorder="1" applyFont="1">
      <alignment horizontal="center" shrinkToFit="0" vertical="center" wrapText="1"/>
    </xf>
    <xf borderId="3" fillId="74" fontId="196" numFmtId="0" xfId="0" applyAlignment="1" applyBorder="1" applyFont="1">
      <alignment horizontal="center" shrinkToFit="0" vertical="center" wrapText="1"/>
    </xf>
    <xf borderId="3" fillId="15" fontId="197" numFmtId="0" xfId="0" applyAlignment="1" applyBorder="1" applyFont="1">
      <alignment horizontal="center" shrinkToFit="0" vertical="center" wrapText="1"/>
    </xf>
    <xf borderId="3" fillId="107" fontId="198" numFmtId="0" xfId="0" applyAlignment="1" applyBorder="1" applyFill="1" applyFont="1">
      <alignment horizontal="center" readingOrder="0" shrinkToFit="0" vertical="center" wrapText="1"/>
    </xf>
    <xf borderId="3" fillId="9" fontId="199" numFmtId="0" xfId="0" applyAlignment="1" applyBorder="1" applyFont="1">
      <alignment horizontal="center" readingOrder="0" shrinkToFit="0" vertical="center" wrapText="1"/>
    </xf>
    <xf borderId="3" fillId="108" fontId="200" numFmtId="0" xfId="0" applyAlignment="1" applyBorder="1" applyFill="1" applyFont="1">
      <alignment horizontal="center" shrinkToFit="0" vertical="center" wrapText="1"/>
    </xf>
    <xf borderId="3" fillId="63" fontId="201" numFmtId="0" xfId="0" applyAlignment="1" applyBorder="1" applyFont="1">
      <alignment horizontal="center" shrinkToFit="0" vertical="center" wrapText="1"/>
    </xf>
    <xf borderId="3" fillId="48" fontId="202" numFmtId="0" xfId="0" applyAlignment="1" applyBorder="1" applyFont="1">
      <alignment horizontal="center" shrinkToFit="0" vertical="center" wrapText="1"/>
    </xf>
    <xf borderId="3" fillId="109" fontId="203" numFmtId="0" xfId="0" applyAlignment="1" applyBorder="1" applyFill="1" applyFont="1">
      <alignment horizontal="center" shrinkToFit="0" vertical="center" wrapText="1"/>
    </xf>
    <xf borderId="3" fillId="21" fontId="204" numFmtId="0" xfId="0" applyAlignment="1" applyBorder="1" applyFont="1">
      <alignment horizontal="center" shrinkToFit="0" vertical="center" wrapText="1"/>
    </xf>
    <xf borderId="3" fillId="31" fontId="205" numFmtId="0" xfId="0" applyAlignment="1" applyBorder="1" applyFont="1">
      <alignment horizontal="center" shrinkToFit="0" vertical="center" wrapText="1"/>
    </xf>
    <xf borderId="3" fillId="6" fontId="206" numFmtId="0" xfId="0" applyAlignment="1" applyBorder="1" applyFont="1">
      <alignment horizontal="center" shrinkToFit="0" vertical="center" wrapText="1"/>
    </xf>
    <xf borderId="3" fillId="93" fontId="207" numFmtId="0" xfId="0" applyAlignment="1" applyBorder="1" applyFont="1">
      <alignment horizontal="center" shrinkToFit="0" vertical="center" wrapText="1"/>
    </xf>
    <xf borderId="3" fillId="7" fontId="208" numFmtId="0" xfId="0" applyAlignment="1" applyBorder="1" applyFont="1">
      <alignment horizontal="center" shrinkToFit="0" vertical="center" wrapText="1"/>
    </xf>
    <xf borderId="3" fillId="51" fontId="209" numFmtId="0" xfId="0" applyAlignment="1" applyBorder="1" applyFont="1">
      <alignment horizontal="center" shrinkToFit="0" vertical="center" wrapText="1"/>
    </xf>
    <xf borderId="3" fillId="9" fontId="210" numFmtId="0" xfId="0" applyAlignment="1" applyBorder="1" applyFont="1">
      <alignment horizontal="center" shrinkToFit="0" vertical="center" wrapText="1"/>
    </xf>
    <xf borderId="3" fillId="67" fontId="211" numFmtId="0" xfId="0" applyAlignment="1" applyBorder="1" applyFont="1">
      <alignment horizontal="center" shrinkToFit="0" vertical="center" wrapText="1"/>
    </xf>
    <xf borderId="3" fillId="81" fontId="212" numFmtId="0" xfId="0" applyAlignment="1" applyBorder="1" applyFont="1">
      <alignment horizontal="center" shrinkToFit="0" vertical="center" wrapText="1"/>
    </xf>
    <xf borderId="3" fillId="110" fontId="213" numFmtId="0" xfId="0" applyAlignment="1" applyBorder="1" applyFill="1" applyFont="1">
      <alignment horizontal="center" shrinkToFit="0" vertical="center" wrapText="1"/>
    </xf>
    <xf borderId="3" fillId="111" fontId="214" numFmtId="0" xfId="0" applyAlignment="1" applyBorder="1" applyFill="1" applyFont="1">
      <alignment horizontal="center" shrinkToFit="0" vertical="center" wrapText="1"/>
    </xf>
    <xf borderId="3" fillId="76" fontId="215" numFmtId="0" xfId="0" applyAlignment="1" applyBorder="1" applyFont="1">
      <alignment horizontal="center" shrinkToFit="0" vertical="center" wrapText="1"/>
    </xf>
    <xf borderId="3" fillId="112" fontId="216" numFmtId="0" xfId="0" applyAlignment="1" applyBorder="1" applyFill="1" applyFont="1">
      <alignment horizontal="center" shrinkToFit="0" vertical="center" wrapText="1"/>
    </xf>
    <xf borderId="3" fillId="6" fontId="217" numFmtId="0" xfId="0" applyAlignment="1" applyBorder="1" applyFont="1">
      <alignment horizontal="center" shrinkToFit="0" vertical="center" wrapText="1"/>
    </xf>
    <xf borderId="3" fillId="66" fontId="218" numFmtId="0" xfId="0" applyAlignment="1" applyBorder="1" applyFont="1">
      <alignment horizontal="center" shrinkToFit="0" vertical="center" wrapText="1"/>
    </xf>
    <xf borderId="3" fillId="113" fontId="219" numFmtId="0" xfId="0" applyAlignment="1" applyBorder="1" applyFill="1" applyFont="1">
      <alignment horizontal="center" shrinkToFit="0" vertical="center" wrapText="1"/>
    </xf>
    <xf borderId="3" fillId="114" fontId="220" numFmtId="0" xfId="0" applyAlignment="1" applyBorder="1" applyFill="1" applyFont="1">
      <alignment horizontal="center" shrinkToFit="0" vertical="center" wrapText="1"/>
    </xf>
    <xf borderId="3" fillId="101" fontId="221" numFmtId="0" xfId="0" applyAlignment="1" applyBorder="1" applyFont="1">
      <alignment horizontal="center" shrinkToFit="0" vertical="center" wrapText="1"/>
    </xf>
    <xf borderId="3" fillId="81" fontId="222" numFmtId="0" xfId="0" applyAlignment="1" applyBorder="1" applyFont="1">
      <alignment horizontal="center" shrinkToFit="0" vertical="center" wrapText="1"/>
    </xf>
    <xf borderId="3" fillId="70" fontId="223" numFmtId="0" xfId="0" applyAlignment="1" applyBorder="1" applyFont="1">
      <alignment horizontal="center" shrinkToFit="0" vertical="center" wrapText="1"/>
    </xf>
    <xf borderId="3" fillId="84" fontId="224" numFmtId="0" xfId="0" applyAlignment="1" applyBorder="1" applyFont="1">
      <alignment horizontal="center" shrinkToFit="0" vertical="center" wrapText="1"/>
    </xf>
    <xf borderId="3" fillId="115" fontId="225" numFmtId="0" xfId="0" applyAlignment="1" applyBorder="1" applyFill="1" applyFont="1">
      <alignment horizontal="center" shrinkToFit="0" vertical="center" wrapText="1"/>
    </xf>
    <xf borderId="3" fillId="71" fontId="226" numFmtId="0" xfId="0" applyAlignment="1" applyBorder="1" applyFont="1">
      <alignment horizontal="center" shrinkToFit="0" vertical="center" wrapText="1"/>
    </xf>
    <xf borderId="3" fillId="40" fontId="227" numFmtId="0" xfId="0" applyAlignment="1" applyBorder="1" applyFont="1">
      <alignment horizontal="center" shrinkToFit="0" vertical="center" wrapText="1"/>
    </xf>
    <xf borderId="0" fillId="9" fontId="7" numFmtId="0" xfId="0" applyAlignment="1" applyFont="1">
      <alignment horizontal="center" shrinkToFit="0" vertical="center" wrapText="1"/>
    </xf>
    <xf borderId="3" fillId="80" fontId="228" numFmtId="0" xfId="0" applyAlignment="1" applyBorder="1" applyFont="1">
      <alignment horizontal="center" readingOrder="0" shrinkToFit="0" vertical="center" wrapText="1"/>
    </xf>
    <xf borderId="4" fillId="10" fontId="11" numFmtId="0" xfId="0" applyAlignment="1" applyBorder="1" applyFont="1">
      <alignment horizontal="center" readingOrder="0" shrinkToFit="0" vertical="center" wrapText="1"/>
    </xf>
    <xf borderId="3" fillId="11" fontId="11" numFmtId="0" xfId="0" applyAlignment="1" applyBorder="1" applyFont="1">
      <alignment horizontal="center" readingOrder="0" shrinkToFit="0" vertical="center" wrapText="1"/>
    </xf>
    <xf borderId="3" fillId="97" fontId="229" numFmtId="0" xfId="0" applyAlignment="1" applyBorder="1" applyFont="1">
      <alignment horizontal="center" shrinkToFit="0" vertical="center" wrapText="1"/>
    </xf>
    <xf borderId="3" fillId="65" fontId="230" numFmtId="0" xfId="0" applyAlignment="1" applyBorder="1" applyFont="1">
      <alignment horizontal="center" shrinkToFit="0" vertical="center" wrapText="1"/>
    </xf>
    <xf borderId="3" fillId="116" fontId="231" numFmtId="0" xfId="0" applyAlignment="1" applyBorder="1" applyFill="1" applyFont="1">
      <alignment horizontal="center" shrinkToFit="0" vertical="center" wrapText="1"/>
    </xf>
    <xf borderId="3" fillId="117" fontId="232" numFmtId="0" xfId="0" applyAlignment="1" applyBorder="1" applyFill="1" applyFont="1">
      <alignment horizontal="center" shrinkToFit="0" vertical="center" wrapText="1"/>
    </xf>
    <xf borderId="3" fillId="9" fontId="233" numFmtId="0" xfId="0" applyAlignment="1" applyBorder="1" applyFont="1">
      <alignment horizontal="center" shrinkToFit="0" vertical="center" wrapText="1"/>
    </xf>
    <xf borderId="4" fillId="15" fontId="14" numFmtId="0" xfId="0" applyAlignment="1" applyBorder="1" applyFont="1">
      <alignment horizontal="center" shrinkToFit="0" vertical="center" wrapText="1"/>
    </xf>
    <xf borderId="3" fillId="118" fontId="234" numFmtId="0" xfId="0" applyAlignment="1" applyBorder="1" applyFill="1" applyFont="1">
      <alignment horizontal="center" shrinkToFit="0" vertical="center" wrapText="1"/>
    </xf>
    <xf borderId="3" fillId="71" fontId="235" numFmtId="0" xfId="0" applyAlignment="1" applyBorder="1" applyFont="1">
      <alignment horizontal="center" shrinkToFit="0" vertical="center" wrapText="1"/>
    </xf>
    <xf borderId="3" fillId="119" fontId="236" numFmtId="0" xfId="0" applyAlignment="1" applyBorder="1" applyFill="1" applyFont="1">
      <alignment horizontal="center" readingOrder="0" shrinkToFit="0" vertical="center" wrapText="1"/>
    </xf>
    <xf borderId="3" fillId="31" fontId="237" numFmtId="0" xfId="0" applyAlignment="1" applyBorder="1" applyFont="1">
      <alignment horizontal="center" shrinkToFit="0" vertical="center" wrapText="1"/>
    </xf>
    <xf borderId="3" fillId="120" fontId="238" numFmtId="0" xfId="0" applyAlignment="1" applyBorder="1" applyFill="1" applyFont="1">
      <alignment horizontal="center" shrinkToFit="0" vertical="center" wrapText="1"/>
    </xf>
    <xf borderId="3" fillId="6" fontId="239" numFmtId="0" xfId="0" applyAlignment="1" applyBorder="1" applyFont="1">
      <alignment horizontal="center" shrinkToFit="0" vertical="center" wrapText="1"/>
    </xf>
    <xf borderId="3" fillId="77" fontId="240" numFmtId="0" xfId="0" applyAlignment="1" applyBorder="1" applyFont="1">
      <alignment horizontal="center" shrinkToFit="0" vertical="center" wrapText="1"/>
    </xf>
    <xf borderId="3" fillId="121" fontId="241" numFmtId="0" xfId="0" applyAlignment="1" applyBorder="1" applyFill="1" applyFont="1">
      <alignment horizontal="center" shrinkToFit="0" vertical="center" wrapText="1"/>
    </xf>
    <xf borderId="3" fillId="83" fontId="242" numFmtId="0" xfId="0" applyAlignment="1" applyBorder="1" applyFont="1">
      <alignment horizontal="center" shrinkToFit="0" vertical="center" wrapText="1"/>
    </xf>
    <xf borderId="3" fillId="15" fontId="243" numFmtId="0" xfId="0" applyAlignment="1" applyBorder="1" applyFont="1">
      <alignment horizontal="center" shrinkToFit="0" vertical="center" wrapText="1"/>
    </xf>
    <xf borderId="3" fillId="70" fontId="244" numFmtId="0" xfId="0" applyAlignment="1" applyBorder="1" applyFont="1">
      <alignment horizontal="center" shrinkToFit="0" vertical="center" wrapText="1"/>
    </xf>
    <xf borderId="3" fillId="10" fontId="245" numFmtId="0" xfId="0" applyAlignment="1" applyBorder="1" applyFont="1">
      <alignment horizontal="center" shrinkToFit="0" vertical="center" wrapText="1"/>
    </xf>
    <xf borderId="3" fillId="13" fontId="246" numFmtId="0" xfId="0" applyAlignment="1" applyBorder="1" applyFont="1">
      <alignment horizontal="center" shrinkToFit="0" vertical="center" wrapText="1"/>
    </xf>
    <xf borderId="3" fillId="95" fontId="247" numFmtId="0" xfId="0" applyAlignment="1" applyBorder="1" applyFont="1">
      <alignment horizontal="center" shrinkToFit="0" vertical="center" wrapText="1"/>
    </xf>
    <xf borderId="3" fillId="122" fontId="248" numFmtId="0" xfId="0" applyAlignment="1" applyBorder="1" applyFill="1" applyFont="1">
      <alignment horizontal="center" shrinkToFit="0" vertical="center" wrapText="1"/>
    </xf>
    <xf borderId="3" fillId="123" fontId="249" numFmtId="0" xfId="0" applyAlignment="1" applyBorder="1" applyFill="1" applyFont="1">
      <alignment horizontal="center" shrinkToFit="0" vertical="center" wrapText="1"/>
    </xf>
    <xf borderId="3" fillId="80" fontId="250" numFmtId="0" xfId="0" applyAlignment="1" applyBorder="1" applyFont="1">
      <alignment horizontal="center" readingOrder="0" shrinkToFit="0" vertical="center" wrapText="1"/>
    </xf>
    <xf borderId="3" fillId="124" fontId="251" numFmtId="0" xfId="0" applyAlignment="1" applyBorder="1" applyFill="1" applyFont="1">
      <alignment horizontal="center" shrinkToFit="0" vertical="center" wrapText="1"/>
    </xf>
    <xf borderId="3" fillId="20" fontId="252" numFmtId="0" xfId="0" applyAlignment="1" applyBorder="1" applyFont="1">
      <alignment horizontal="center" shrinkToFit="0" vertical="center" wrapText="1"/>
    </xf>
    <xf borderId="3" fillId="77" fontId="253" numFmtId="0" xfId="0" applyAlignment="1" applyBorder="1" applyFont="1">
      <alignment horizontal="center" shrinkToFit="0" vertical="center" wrapText="1"/>
    </xf>
    <xf borderId="3" fillId="91" fontId="254" numFmtId="0" xfId="0" applyAlignment="1" applyBorder="1" applyFont="1">
      <alignment horizontal="center" shrinkToFit="0" vertical="center" wrapText="1"/>
    </xf>
    <xf borderId="3" fillId="41" fontId="255" numFmtId="0" xfId="0" applyAlignment="1" applyBorder="1" applyFont="1">
      <alignment horizontal="center" shrinkToFit="0" vertical="center" wrapText="1"/>
    </xf>
    <xf borderId="3" fillId="47" fontId="256" numFmtId="0" xfId="0" applyAlignment="1" applyBorder="1" applyFont="1">
      <alignment horizontal="center" shrinkToFit="0" vertical="center" wrapText="1"/>
    </xf>
    <xf borderId="3" fillId="16" fontId="257" numFmtId="0" xfId="0" applyAlignment="1" applyBorder="1" applyFont="1">
      <alignment horizontal="center" shrinkToFit="0" vertical="center" wrapText="1"/>
    </xf>
    <xf borderId="3" fillId="22" fontId="258" numFmtId="0" xfId="0" applyAlignment="1" applyBorder="1" applyFont="1">
      <alignment horizontal="center" readingOrder="0" shrinkToFit="0" vertical="center" wrapText="1"/>
    </xf>
    <xf borderId="3" fillId="125" fontId="259" numFmtId="0" xfId="0" applyAlignment="1" applyBorder="1" applyFill="1" applyFont="1">
      <alignment horizontal="center" shrinkToFit="0" vertical="center" wrapText="1"/>
    </xf>
    <xf borderId="3" fillId="104" fontId="260" numFmtId="0" xfId="0" applyAlignment="1" applyBorder="1" applyFont="1">
      <alignment horizontal="center" shrinkToFit="0" vertical="center" wrapText="1"/>
    </xf>
    <xf borderId="3" fillId="118" fontId="261" numFmtId="0" xfId="0" applyAlignment="1" applyBorder="1" applyFont="1">
      <alignment horizontal="center" shrinkToFit="0" vertical="center" wrapText="1"/>
    </xf>
    <xf borderId="3" fillId="7" fontId="262" numFmtId="0" xfId="0" applyAlignment="1" applyBorder="1" applyFont="1">
      <alignment horizontal="center" shrinkToFit="0" vertical="center" wrapText="1"/>
    </xf>
    <xf borderId="3" fillId="126" fontId="263" numFmtId="0" xfId="0" applyAlignment="1" applyBorder="1" applyFill="1" applyFont="1">
      <alignment horizontal="center" shrinkToFit="0" vertical="center" wrapText="1"/>
    </xf>
    <xf borderId="3" fillId="0" fontId="264" numFmtId="0" xfId="0" applyAlignment="1" applyBorder="1" applyFont="1">
      <alignment horizontal="center" shrinkToFit="0" vertical="center" wrapText="1"/>
    </xf>
    <xf borderId="3" fillId="127" fontId="265" numFmtId="0" xfId="0" applyAlignment="1" applyBorder="1" applyFill="1" applyFont="1">
      <alignment horizontal="center" shrinkToFit="0" vertical="center" wrapText="1"/>
    </xf>
    <xf borderId="3" fillId="80" fontId="266" numFmtId="0" xfId="0" applyAlignment="1" applyBorder="1" applyFont="1">
      <alignment horizontal="center" shrinkToFit="0" vertical="center" wrapText="1"/>
    </xf>
    <xf borderId="3" fillId="39" fontId="267" numFmtId="0" xfId="0" applyAlignment="1" applyBorder="1" applyFont="1">
      <alignment horizontal="center" shrinkToFit="0" vertical="center" wrapText="1"/>
    </xf>
    <xf borderId="3" fillId="48" fontId="268" numFmtId="0" xfId="0" applyAlignment="1" applyBorder="1" applyFont="1">
      <alignment horizontal="center" shrinkToFit="0" vertical="center" wrapText="1"/>
    </xf>
    <xf borderId="3" fillId="51" fontId="269" numFmtId="0" xfId="0" applyAlignment="1" applyBorder="1" applyFont="1">
      <alignment horizontal="center" shrinkToFit="0" vertical="center" wrapText="1"/>
    </xf>
    <xf borderId="3" fillId="128" fontId="270" numFmtId="0" xfId="0" applyAlignment="1" applyBorder="1" applyFill="1" applyFont="1">
      <alignment horizontal="center" shrinkToFit="0" vertical="center" wrapText="1"/>
    </xf>
    <xf borderId="3" fillId="63" fontId="271" numFmtId="0" xfId="0" applyAlignment="1" applyBorder="1" applyFont="1">
      <alignment horizontal="center" shrinkToFit="0" vertical="center" wrapText="1"/>
    </xf>
    <xf borderId="3" fillId="22" fontId="272" numFmtId="0" xfId="0" applyAlignment="1" applyBorder="1" applyFont="1">
      <alignment horizontal="center" shrinkToFit="0" vertical="center" wrapText="1"/>
    </xf>
    <xf borderId="3" fillId="6" fontId="273" numFmtId="0" xfId="0" applyAlignment="1" applyBorder="1" applyFont="1">
      <alignment horizontal="center" shrinkToFit="0" vertical="center" wrapText="1"/>
    </xf>
    <xf borderId="3" fillId="101" fontId="274" numFmtId="0" xfId="0" applyAlignment="1" applyBorder="1" applyFont="1">
      <alignment horizontal="center" shrinkToFit="0" vertical="center" wrapText="1"/>
    </xf>
    <xf borderId="3" fillId="54" fontId="275" numFmtId="0" xfId="0" applyAlignment="1" applyBorder="1" applyFont="1">
      <alignment horizontal="center" shrinkToFit="0" vertical="center" wrapText="1"/>
    </xf>
    <xf borderId="3" fillId="64" fontId="276" numFmtId="0" xfId="0" applyAlignment="1" applyBorder="1" applyFont="1">
      <alignment horizontal="center" shrinkToFit="0" vertical="center" wrapText="1"/>
    </xf>
    <xf borderId="3" fillId="34" fontId="277" numFmtId="0" xfId="0" applyAlignment="1" applyBorder="1" applyFont="1">
      <alignment horizontal="center" shrinkToFit="0" vertical="center" wrapText="1"/>
    </xf>
    <xf borderId="3" fillId="53" fontId="278" numFmtId="0" xfId="0" applyAlignment="1" applyBorder="1" applyFont="1">
      <alignment horizontal="center" shrinkToFit="0" vertical="center" wrapText="1"/>
    </xf>
    <xf borderId="3" fillId="129" fontId="279" numFmtId="0" xfId="0" applyAlignment="1" applyBorder="1" applyFill="1" applyFont="1">
      <alignment horizontal="center" shrinkToFit="0" vertical="center" wrapText="1"/>
    </xf>
    <xf borderId="3" fillId="26" fontId="280" numFmtId="0" xfId="0" applyAlignment="1" applyBorder="1" applyFont="1">
      <alignment horizontal="center" shrinkToFit="0" vertical="center" wrapText="1"/>
    </xf>
    <xf borderId="3" fillId="45" fontId="281" numFmtId="0" xfId="0" applyAlignment="1" applyBorder="1" applyFont="1">
      <alignment horizontal="center" shrinkToFit="0" vertical="center" wrapText="1"/>
    </xf>
    <xf borderId="3" fillId="38" fontId="282" numFmtId="0" xfId="0" applyAlignment="1" applyBorder="1" applyFont="1">
      <alignment horizontal="center" shrinkToFit="0" vertical="center" wrapText="1"/>
    </xf>
    <xf borderId="3" fillId="130" fontId="283" numFmtId="0" xfId="0" applyAlignment="1" applyBorder="1" applyFill="1" applyFont="1">
      <alignment horizontal="center" shrinkToFit="0" vertical="center" wrapText="1"/>
    </xf>
    <xf borderId="3" fillId="93" fontId="284" numFmtId="0" xfId="0" applyAlignment="1" applyBorder="1" applyFont="1">
      <alignment horizontal="center" shrinkToFit="0" vertical="center" wrapText="1"/>
    </xf>
    <xf borderId="3" fillId="102" fontId="285" numFmtId="0" xfId="0" applyAlignment="1" applyBorder="1" applyFont="1">
      <alignment horizontal="center" shrinkToFit="0" vertical="center" wrapText="1"/>
    </xf>
    <xf borderId="3" fillId="131" fontId="286" numFmtId="0" xfId="0" applyAlignment="1" applyBorder="1" applyFill="1" applyFont="1">
      <alignment horizontal="center" shrinkToFit="0" vertical="center" wrapText="1"/>
    </xf>
    <xf borderId="3" fillId="4" fontId="287" numFmtId="0" xfId="0" applyAlignment="1" applyBorder="1" applyFont="1">
      <alignment horizontal="center" shrinkToFit="0" vertical="center" wrapText="1"/>
    </xf>
    <xf borderId="3" fillId="17" fontId="288" numFmtId="0" xfId="0" applyAlignment="1" applyBorder="1" applyFont="1">
      <alignment horizontal="center" shrinkToFit="0" vertical="center" wrapText="1"/>
    </xf>
    <xf borderId="3" fillId="69" fontId="289" numFmtId="0" xfId="0" applyAlignment="1" applyBorder="1" applyFont="1">
      <alignment horizontal="center" shrinkToFit="0" vertical="center" wrapText="1"/>
    </xf>
    <xf borderId="3" fillId="36" fontId="290" numFmtId="0" xfId="0" applyAlignment="1" applyBorder="1" applyFont="1">
      <alignment horizontal="center" shrinkToFit="0" vertical="center" wrapText="1"/>
    </xf>
    <xf borderId="3" fillId="57" fontId="291" numFmtId="0" xfId="0" applyAlignment="1" applyBorder="1" applyFont="1">
      <alignment horizontal="center" shrinkToFit="0" vertical="center" wrapText="1"/>
    </xf>
    <xf borderId="3" fillId="41" fontId="292" numFmtId="0" xfId="0" applyAlignment="1" applyBorder="1" applyFont="1">
      <alignment horizontal="center" shrinkToFit="0" vertical="center" wrapText="1"/>
    </xf>
    <xf borderId="3" fillId="132" fontId="293" numFmtId="0" xfId="0" applyAlignment="1" applyBorder="1" applyFill="1" applyFont="1">
      <alignment horizontal="center" shrinkToFit="0" vertical="center" wrapText="1"/>
    </xf>
    <xf borderId="3" fillId="22" fontId="294" numFmtId="0" xfId="0" applyAlignment="1" applyBorder="1" applyFont="1">
      <alignment horizontal="center" shrinkToFit="0" vertical="center" wrapText="1"/>
    </xf>
    <xf borderId="3" fillId="118" fontId="295" numFmtId="0" xfId="0" applyAlignment="1" applyBorder="1" applyFont="1">
      <alignment horizontal="center" shrinkToFit="0" vertical="center" wrapText="1"/>
    </xf>
    <xf borderId="3" fillId="129" fontId="296" numFmtId="0" xfId="0" applyAlignment="1" applyBorder="1" applyFont="1">
      <alignment horizontal="center" shrinkToFit="0" vertical="center" wrapText="1"/>
    </xf>
    <xf borderId="3" fillId="57" fontId="297" numFmtId="0" xfId="0" applyAlignment="1" applyBorder="1" applyFont="1">
      <alignment horizontal="center" shrinkToFit="0" vertical="center" wrapText="1"/>
    </xf>
    <xf borderId="3" fillId="87" fontId="298" numFmtId="0" xfId="0" applyAlignment="1" applyBorder="1" applyFont="1">
      <alignment horizontal="center" shrinkToFit="0" vertical="center" wrapText="1"/>
    </xf>
    <xf borderId="3" fillId="112" fontId="299" numFmtId="0" xfId="0" applyAlignment="1" applyBorder="1" applyFont="1">
      <alignment horizontal="center" shrinkToFit="0" vertical="center" wrapText="1"/>
    </xf>
    <xf borderId="3" fillId="98" fontId="300" numFmtId="0" xfId="0" applyAlignment="1" applyBorder="1" applyFont="1">
      <alignment horizontal="center" shrinkToFit="0" vertical="center" wrapText="1"/>
    </xf>
    <xf borderId="3" fillId="38" fontId="301" numFmtId="0" xfId="0" applyAlignment="1" applyBorder="1" applyFont="1">
      <alignment horizontal="center" shrinkToFit="0" vertical="center" wrapText="1"/>
    </xf>
    <xf borderId="3" fillId="128" fontId="302" numFmtId="0" xfId="0" applyAlignment="1" applyBorder="1" applyFont="1">
      <alignment horizontal="center" shrinkToFit="0" vertical="center" wrapText="1"/>
    </xf>
    <xf borderId="3" fillId="70" fontId="303" numFmtId="0" xfId="0" applyAlignment="1" applyBorder="1" applyFont="1">
      <alignment horizontal="center" shrinkToFit="0" vertical="center" wrapText="1"/>
    </xf>
    <xf borderId="3" fillId="133" fontId="304" numFmtId="0" xfId="0" applyAlignment="1" applyBorder="1" applyFill="1" applyFont="1">
      <alignment horizontal="center" shrinkToFit="0" vertical="center" wrapText="1"/>
    </xf>
    <xf borderId="3" fillId="98" fontId="305" numFmtId="0" xfId="0" applyAlignment="1" applyBorder="1" applyFont="1">
      <alignment horizontal="center" shrinkToFit="0" vertical="center" wrapText="1"/>
    </xf>
    <xf borderId="3" fillId="134" fontId="306" numFmtId="0" xfId="0" applyAlignment="1" applyBorder="1" applyFill="1" applyFont="1">
      <alignment horizontal="center" shrinkToFit="0" vertical="center" wrapText="1"/>
    </xf>
    <xf borderId="3" fillId="104" fontId="307" numFmtId="0" xfId="0" applyAlignment="1" applyBorder="1" applyFont="1">
      <alignment horizontal="center" shrinkToFit="0" vertical="center" wrapText="1"/>
    </xf>
    <xf borderId="3" fillId="47" fontId="308" numFmtId="0" xfId="0" applyAlignment="1" applyBorder="1" applyFont="1">
      <alignment horizontal="center" shrinkToFit="0" vertical="center" wrapText="1"/>
    </xf>
    <xf borderId="3" fillId="95" fontId="309" numFmtId="0" xfId="0" applyAlignment="1" applyBorder="1" applyFont="1">
      <alignment horizontal="center" shrinkToFit="0" vertical="center" wrapText="1"/>
    </xf>
    <xf borderId="3" fillId="70" fontId="310" numFmtId="0" xfId="0" applyAlignment="1" applyBorder="1" applyFont="1">
      <alignment horizontal="center" shrinkToFit="0" vertical="center" wrapText="1"/>
    </xf>
    <xf borderId="3" fillId="135" fontId="311" numFmtId="0" xfId="0" applyAlignment="1" applyBorder="1" applyFill="1" applyFont="1">
      <alignment horizontal="center" readingOrder="0" shrinkToFit="0" vertical="center" wrapText="1"/>
    </xf>
    <xf borderId="3" fillId="46" fontId="312" numFmtId="0" xfId="0" applyAlignment="1" applyBorder="1" applyFont="1">
      <alignment horizontal="center" shrinkToFit="0" vertical="center" wrapText="1"/>
    </xf>
    <xf borderId="3" fillId="96" fontId="313" numFmtId="0" xfId="0" applyAlignment="1" applyBorder="1" applyFont="1">
      <alignment horizontal="center" shrinkToFit="0" vertical="center" wrapText="1"/>
    </xf>
    <xf borderId="3" fillId="77" fontId="314" numFmtId="0" xfId="0" applyAlignment="1" applyBorder="1" applyFont="1">
      <alignment horizontal="center" shrinkToFit="0" vertical="center" wrapText="1"/>
    </xf>
    <xf borderId="3" fillId="86" fontId="315" numFmtId="0" xfId="0" applyAlignment="1" applyBorder="1" applyFont="1">
      <alignment horizontal="center" shrinkToFit="0" vertical="center" wrapText="1"/>
    </xf>
    <xf borderId="3" fillId="136" fontId="316" numFmtId="0" xfId="0" applyAlignment="1" applyBorder="1" applyFill="1" applyFont="1">
      <alignment horizontal="center" shrinkToFit="0" vertical="center" wrapText="1"/>
    </xf>
    <xf borderId="3" fillId="53" fontId="317" numFmtId="0" xfId="0" applyAlignment="1" applyBorder="1" applyFont="1">
      <alignment horizontal="center" shrinkToFit="0" vertical="center" wrapText="1"/>
    </xf>
    <xf borderId="3" fillId="98" fontId="318" numFmtId="0" xfId="0" applyAlignment="1" applyBorder="1" applyFont="1">
      <alignment horizontal="center" shrinkToFit="0" vertical="center" wrapText="1"/>
    </xf>
    <xf borderId="3" fillId="137" fontId="319" numFmtId="0" xfId="0" applyAlignment="1" applyBorder="1" applyFill="1" applyFont="1">
      <alignment horizontal="center" shrinkToFit="0" vertical="center" wrapText="1"/>
    </xf>
    <xf borderId="3" fillId="34" fontId="320" numFmtId="0" xfId="0" applyAlignment="1" applyBorder="1" applyFont="1">
      <alignment horizontal="center" shrinkToFit="0" vertical="center" wrapText="1"/>
    </xf>
    <xf borderId="3" fillId="120" fontId="321" numFmtId="0" xfId="0" applyAlignment="1" applyBorder="1" applyFont="1">
      <alignment horizontal="center" shrinkToFit="0" vertical="center" wrapText="1"/>
    </xf>
    <xf borderId="3" fillId="53" fontId="322" numFmtId="0" xfId="0" applyAlignment="1" applyBorder="1" applyFont="1">
      <alignment horizontal="center" shrinkToFit="0" vertical="center" wrapText="1"/>
    </xf>
    <xf borderId="3" fillId="132" fontId="323" numFmtId="0" xfId="0" applyAlignment="1" applyBorder="1" applyFont="1">
      <alignment horizontal="center" shrinkToFit="0" vertical="center" wrapText="1"/>
    </xf>
    <xf borderId="3" fillId="138" fontId="324" numFmtId="0" xfId="0" applyAlignment="1" applyBorder="1" applyFill="1" applyFont="1">
      <alignment horizontal="center" readingOrder="0" shrinkToFit="0" vertical="center" wrapText="1"/>
    </xf>
    <xf borderId="3" fillId="22" fontId="325" numFmtId="0" xfId="0" applyAlignment="1" applyBorder="1" applyFont="1">
      <alignment horizontal="center" shrinkToFit="0" vertical="center" wrapText="1"/>
    </xf>
    <xf borderId="3" fillId="8" fontId="326" numFmtId="0" xfId="0" applyAlignment="1" applyBorder="1" applyFont="1">
      <alignment horizontal="center" shrinkToFit="0" vertical="center" wrapText="1"/>
    </xf>
    <xf borderId="3" fillId="139" fontId="327" numFmtId="0" xfId="0" applyAlignment="1" applyBorder="1" applyFill="1" applyFont="1">
      <alignment horizontal="center" shrinkToFit="0" vertical="center" wrapText="1"/>
    </xf>
    <xf borderId="3" fillId="98" fontId="328" numFmtId="0" xfId="0" applyAlignment="1" applyBorder="1" applyFont="1">
      <alignment horizontal="center" shrinkToFit="0" vertical="center" wrapText="1"/>
    </xf>
    <xf borderId="3" fillId="66" fontId="329" numFmtId="0" xfId="0" applyAlignment="1" applyBorder="1" applyFont="1">
      <alignment horizontal="center" shrinkToFit="0" vertical="center" wrapText="1"/>
    </xf>
    <xf borderId="3" fillId="140" fontId="330" numFmtId="0" xfId="0" applyAlignment="1" applyBorder="1" applyFill="1" applyFont="1">
      <alignment horizontal="center" shrinkToFit="0" vertical="center" wrapText="1"/>
    </xf>
    <xf borderId="3" fillId="21" fontId="331" numFmtId="0" xfId="0" applyAlignment="1" applyBorder="1" applyFont="1">
      <alignment horizontal="center" shrinkToFit="0" vertical="center" wrapText="1"/>
    </xf>
    <xf borderId="3" fillId="141" fontId="332" numFmtId="0" xfId="0" applyAlignment="1" applyBorder="1" applyFill="1" applyFont="1">
      <alignment horizontal="center" shrinkToFit="0" vertical="center" wrapText="1"/>
    </xf>
    <xf borderId="3" fillId="15" fontId="333" numFmtId="0" xfId="0" applyAlignment="1" applyBorder="1" applyFont="1">
      <alignment horizontal="center" shrinkToFit="0" vertical="center" wrapText="1"/>
    </xf>
    <xf borderId="3" fillId="44" fontId="334" numFmtId="0" xfId="0" applyAlignment="1" applyBorder="1" applyFont="1">
      <alignment horizontal="center" shrinkToFit="0" vertical="center" wrapText="1"/>
    </xf>
    <xf borderId="3" fillId="26" fontId="335" numFmtId="0" xfId="0" applyAlignment="1" applyBorder="1" applyFont="1">
      <alignment horizontal="center" shrinkToFit="0" vertical="center" wrapText="1"/>
    </xf>
    <xf borderId="3" fillId="34" fontId="336" numFmtId="0" xfId="0" applyAlignment="1" applyBorder="1" applyFont="1">
      <alignment horizontal="center" shrinkToFit="0" vertical="center" wrapText="1"/>
    </xf>
    <xf borderId="3" fillId="70" fontId="337" numFmtId="0" xfId="0" applyAlignment="1" applyBorder="1" applyFont="1">
      <alignment horizontal="center" shrinkToFit="0" vertical="center" wrapText="1"/>
    </xf>
    <xf borderId="3" fillId="12" fontId="338" numFmtId="0" xfId="0" applyAlignment="1" applyBorder="1" applyFont="1">
      <alignment horizontal="center" shrinkToFit="0" vertical="center" wrapText="1"/>
    </xf>
    <xf borderId="3" fillId="128" fontId="339" numFmtId="0" xfId="0" applyAlignment="1" applyBorder="1" applyFont="1">
      <alignment horizontal="center" shrinkToFit="0" vertical="center" wrapText="1"/>
    </xf>
    <xf borderId="3" fillId="6" fontId="340" numFmtId="0" xfId="0" applyAlignment="1" applyBorder="1" applyFont="1">
      <alignment horizontal="center" shrinkToFit="0" vertical="center" wrapText="1"/>
    </xf>
    <xf borderId="3" fillId="142" fontId="341" numFmtId="0" xfId="0" applyAlignment="1" applyBorder="1" applyFill="1" applyFont="1">
      <alignment horizontal="center" shrinkToFit="0" vertical="center" wrapText="1"/>
    </xf>
    <xf borderId="3" fillId="143" fontId="342" numFmtId="0" xfId="0" applyAlignment="1" applyBorder="1" applyFill="1" applyFont="1">
      <alignment horizontal="center" shrinkToFit="0" vertical="center" wrapText="1"/>
    </xf>
    <xf borderId="3" fillId="34" fontId="343" numFmtId="0" xfId="0" applyAlignment="1" applyBorder="1" applyFont="1">
      <alignment horizontal="center" shrinkToFit="0" vertical="center" wrapText="1"/>
    </xf>
    <xf borderId="3" fillId="137" fontId="344" numFmtId="0" xfId="0" applyAlignment="1" applyBorder="1" applyFont="1">
      <alignment horizontal="center" shrinkToFit="0" vertical="center" wrapText="1"/>
    </xf>
    <xf borderId="3" fillId="96" fontId="345" numFmtId="0" xfId="0" applyAlignment="1" applyBorder="1" applyFont="1">
      <alignment horizontal="center" shrinkToFit="0" vertical="center" wrapText="1"/>
    </xf>
    <xf borderId="3" fillId="62" fontId="346" numFmtId="0" xfId="0" applyAlignment="1" applyBorder="1" applyFont="1">
      <alignment horizontal="center" shrinkToFit="0" vertical="center" wrapText="1"/>
    </xf>
    <xf borderId="3" fillId="144" fontId="347" numFmtId="0" xfId="0" applyAlignment="1" applyBorder="1" applyFill="1" applyFont="1">
      <alignment horizontal="center" shrinkToFit="0" vertical="center" wrapText="1"/>
    </xf>
    <xf borderId="3" fillId="97" fontId="348" numFmtId="0" xfId="0" applyAlignment="1" applyBorder="1" applyFont="1">
      <alignment horizontal="center" shrinkToFit="0" vertical="center" wrapText="1"/>
    </xf>
    <xf borderId="3" fillId="145" fontId="349" numFmtId="0" xfId="0" applyAlignment="1" applyBorder="1" applyFill="1" applyFont="1">
      <alignment horizontal="center" shrinkToFit="0" vertical="center" wrapText="1"/>
    </xf>
    <xf borderId="3" fillId="25" fontId="350" numFmtId="0" xfId="0" applyAlignment="1" applyBorder="1" applyFont="1">
      <alignment horizontal="center" shrinkToFit="0" vertical="center" wrapText="1"/>
    </xf>
    <xf borderId="3" fillId="146" fontId="351" numFmtId="0" xfId="0" applyAlignment="1" applyBorder="1" applyFill="1" applyFont="1">
      <alignment horizontal="center" shrinkToFit="0" vertical="center" wrapText="1"/>
    </xf>
    <xf borderId="3" fillId="53" fontId="352" numFmtId="0" xfId="0" applyAlignment="1" applyBorder="1" applyFont="1">
      <alignment horizontal="center" shrinkToFit="0" vertical="center" wrapText="1"/>
    </xf>
    <xf borderId="3" fillId="41" fontId="353" numFmtId="0" xfId="0" applyAlignment="1" applyBorder="1" applyFont="1">
      <alignment horizontal="center" shrinkToFit="0" vertical="center" wrapText="1"/>
    </xf>
    <xf borderId="3" fillId="147" fontId="354" numFmtId="0" xfId="0" applyAlignment="1" applyBorder="1" applyFill="1" applyFont="1">
      <alignment horizontal="center" shrinkToFit="0" vertical="center" wrapText="1"/>
    </xf>
    <xf borderId="3" fillId="70" fontId="355" numFmtId="0" xfId="0" applyAlignment="1" applyBorder="1" applyFont="1">
      <alignment horizontal="center" shrinkToFit="0" vertical="center" wrapText="1"/>
    </xf>
    <xf borderId="3" fillId="69" fontId="356" numFmtId="0" xfId="0" applyAlignment="1" applyBorder="1" applyFont="1">
      <alignment horizontal="center" shrinkToFit="0" vertical="center" wrapText="1"/>
    </xf>
    <xf borderId="3" fillId="18" fontId="357" numFmtId="0" xfId="0" applyAlignment="1" applyBorder="1" applyFont="1">
      <alignment horizontal="center" shrinkToFit="0" vertical="center" wrapText="1"/>
    </xf>
    <xf borderId="3" fillId="101" fontId="358" numFmtId="0" xfId="0" applyAlignment="1" applyBorder="1" applyFont="1">
      <alignment horizontal="center" shrinkToFit="0" vertical="center" wrapText="1"/>
    </xf>
    <xf borderId="3" fillId="42" fontId="359" numFmtId="0" xfId="0" applyAlignment="1" applyBorder="1" applyFont="1">
      <alignment horizontal="center" shrinkToFit="0" vertical="center" wrapText="1"/>
    </xf>
    <xf borderId="3" fillId="80" fontId="360" numFmtId="0" xfId="0" applyAlignment="1" applyBorder="1" applyFont="1">
      <alignment horizontal="center" shrinkToFit="0" vertical="center" wrapText="1"/>
    </xf>
    <xf borderId="3" fillId="6" fontId="361" numFmtId="0" xfId="0" applyAlignment="1" applyBorder="1" applyFont="1">
      <alignment horizontal="center" shrinkToFit="0" vertical="center" wrapText="1"/>
    </xf>
    <xf borderId="3" fillId="11" fontId="362" numFmtId="0" xfId="0" applyAlignment="1" applyBorder="1" applyFont="1">
      <alignment horizontal="center" shrinkToFit="0" vertical="center" wrapText="1"/>
    </xf>
    <xf borderId="3" fillId="63" fontId="363" numFmtId="0" xfId="0" applyAlignment="1" applyBorder="1" applyFont="1">
      <alignment horizontal="center" readingOrder="0" shrinkToFit="0" vertical="center" wrapText="1"/>
    </xf>
    <xf borderId="3" fillId="7" fontId="364" numFmtId="0" xfId="0" applyAlignment="1" applyBorder="1" applyFont="1">
      <alignment horizontal="center" shrinkToFit="0" vertical="center" wrapText="1"/>
    </xf>
    <xf borderId="3" fillId="63" fontId="365" numFmtId="0" xfId="0" applyAlignment="1" applyBorder="1" applyFont="1">
      <alignment horizontal="center" readingOrder="0" shrinkToFit="0" vertical="center" wrapText="1"/>
    </xf>
    <xf borderId="3" fillId="22" fontId="366" numFmtId="0" xfId="0" applyAlignment="1" applyBorder="1" applyFont="1">
      <alignment horizontal="center" shrinkToFit="0" vertical="center" wrapText="1"/>
    </xf>
    <xf borderId="3" fillId="148" fontId="367" numFmtId="0" xfId="0" applyAlignment="1" applyBorder="1" applyFill="1" applyFont="1">
      <alignment horizontal="center" shrinkToFit="0" vertical="center" wrapText="1"/>
    </xf>
    <xf borderId="3" fillId="16" fontId="368" numFmtId="0" xfId="0" applyAlignment="1" applyBorder="1" applyFont="1">
      <alignment horizontal="center" shrinkToFit="0" vertical="center" wrapText="1"/>
    </xf>
    <xf borderId="3" fillId="117" fontId="369" numFmtId="0" xfId="0" applyAlignment="1" applyBorder="1" applyFont="1">
      <alignment horizontal="center" shrinkToFit="0" vertical="center" wrapText="1"/>
    </xf>
    <xf borderId="3" fillId="94" fontId="370" numFmtId="0" xfId="0" applyAlignment="1" applyBorder="1" applyFont="1">
      <alignment horizontal="center" shrinkToFit="0" vertical="center" wrapText="1"/>
    </xf>
    <xf borderId="3" fillId="44" fontId="371" numFmtId="0" xfId="0" applyAlignment="1" applyBorder="1" applyFont="1">
      <alignment horizontal="center" shrinkToFit="0" vertical="center" wrapText="1"/>
    </xf>
    <xf borderId="3" fillId="75" fontId="372" numFmtId="0" xfId="0" applyAlignment="1" applyBorder="1" applyFont="1">
      <alignment horizontal="center" readingOrder="0" shrinkToFit="0" vertical="center" wrapText="1"/>
    </xf>
    <xf borderId="3" fillId="120" fontId="373" numFmtId="0" xfId="0" applyAlignment="1" applyBorder="1" applyFont="1">
      <alignment horizontal="center" shrinkToFit="0" vertical="center" wrapText="1"/>
    </xf>
    <xf borderId="3" fillId="70" fontId="374" numFmtId="0" xfId="0" applyAlignment="1" applyBorder="1" applyFont="1">
      <alignment horizontal="center" shrinkToFit="0" vertical="center" wrapText="1"/>
    </xf>
    <xf borderId="3" fillId="99" fontId="375" numFmtId="0" xfId="0" applyAlignment="1" applyBorder="1" applyFont="1">
      <alignment horizontal="center" shrinkToFit="0" vertical="center" wrapText="1"/>
    </xf>
    <xf borderId="3" fillId="149" fontId="376" numFmtId="0" xfId="0" applyAlignment="1" applyBorder="1" applyFill="1" applyFont="1">
      <alignment horizontal="center" shrinkToFit="0" vertical="center" wrapText="1"/>
    </xf>
    <xf borderId="3" fillId="34" fontId="377" numFmtId="0" xfId="0" applyAlignment="1" applyBorder="1" applyFont="1">
      <alignment horizontal="center" shrinkToFit="0" vertical="center" wrapText="1"/>
    </xf>
    <xf borderId="3" fillId="150" fontId="378" numFmtId="0" xfId="0" applyAlignment="1" applyBorder="1" applyFill="1" applyFont="1">
      <alignment horizontal="center" shrinkToFit="0" vertical="center" wrapText="1"/>
    </xf>
    <xf borderId="3" fillId="70" fontId="379" numFmtId="0" xfId="0" applyAlignment="1" applyBorder="1" applyFont="1">
      <alignment horizontal="center" shrinkToFit="0" vertical="center" wrapText="1"/>
    </xf>
    <xf borderId="3" fillId="51" fontId="380" numFmtId="0" xfId="0" applyAlignment="1" applyBorder="1" applyFont="1">
      <alignment horizontal="center" shrinkToFit="0" vertical="center" wrapText="1"/>
    </xf>
    <xf borderId="3" fillId="11" fontId="381" numFmtId="0" xfId="0" applyAlignment="1" applyBorder="1" applyFont="1">
      <alignment horizontal="center" shrinkToFit="0" vertical="center" wrapText="1"/>
    </xf>
    <xf borderId="3" fillId="101" fontId="382" numFmtId="0" xfId="0" applyAlignment="1" applyBorder="1" applyFont="1">
      <alignment horizontal="center" shrinkToFit="0" vertical="center" wrapText="1"/>
    </xf>
    <xf borderId="3" fillId="46" fontId="383" numFmtId="0" xfId="0" applyAlignment="1" applyBorder="1" applyFont="1">
      <alignment horizontal="center" shrinkToFit="0" vertical="center" wrapText="1"/>
    </xf>
    <xf borderId="3" fillId="94" fontId="384" numFmtId="0" xfId="0" applyAlignment="1" applyBorder="1" applyFont="1">
      <alignment horizontal="center" shrinkToFit="0" vertical="center" wrapText="1"/>
    </xf>
    <xf borderId="3" fillId="151" fontId="385" numFmtId="0" xfId="0" applyAlignment="1" applyBorder="1" applyFill="1" applyFont="1">
      <alignment horizontal="center" shrinkToFit="0" vertical="center" wrapText="1"/>
    </xf>
    <xf borderId="3" fillId="26" fontId="386" numFmtId="0" xfId="0" applyAlignment="1" applyBorder="1" applyFont="1">
      <alignment horizontal="center" shrinkToFit="0" vertical="center" wrapText="1"/>
    </xf>
    <xf borderId="3" fillId="5" fontId="387" numFmtId="0" xfId="0" applyAlignment="1" applyBorder="1" applyFont="1">
      <alignment horizontal="center" shrinkToFit="0" vertical="center" wrapText="1"/>
    </xf>
    <xf borderId="3" fillId="85" fontId="388" numFmtId="0" xfId="0" applyAlignment="1" applyBorder="1" applyFont="1">
      <alignment horizontal="center" shrinkToFit="0" vertical="center" wrapText="1"/>
    </xf>
    <xf borderId="3" fillId="43" fontId="389" numFmtId="0" xfId="0" applyAlignment="1" applyBorder="1" applyFont="1">
      <alignment horizontal="center" shrinkToFit="0" vertical="center" wrapText="1"/>
    </xf>
    <xf borderId="3" fillId="98" fontId="390" numFmtId="0" xfId="0" applyAlignment="1" applyBorder="1" applyFont="1">
      <alignment horizontal="center" shrinkToFit="0" vertical="center" wrapText="1"/>
    </xf>
    <xf borderId="3" fillId="33" fontId="391" numFmtId="0" xfId="0" applyAlignment="1" applyBorder="1" applyFont="1">
      <alignment horizontal="center" shrinkToFit="0" vertical="center" wrapText="1"/>
    </xf>
    <xf borderId="3" fillId="71" fontId="392" numFmtId="0" xfId="0" applyAlignment="1" applyBorder="1" applyFont="1">
      <alignment horizontal="center" shrinkToFit="0" vertical="center" wrapText="1"/>
    </xf>
    <xf borderId="3" fillId="132" fontId="393" numFmtId="0" xfId="0" applyAlignment="1" applyBorder="1" applyFont="1">
      <alignment horizontal="center" shrinkToFit="0" vertical="center" wrapText="1"/>
    </xf>
    <xf borderId="3" fillId="152" fontId="394" numFmtId="0" xfId="0" applyAlignment="1" applyBorder="1" applyFill="1" applyFont="1">
      <alignment horizontal="center" shrinkToFit="0" vertical="center" wrapText="1"/>
    </xf>
    <xf borderId="3" fillId="70" fontId="395" numFmtId="0" xfId="0" applyAlignment="1" applyBorder="1" applyFont="1">
      <alignment horizontal="center" shrinkToFit="0" vertical="center" wrapText="1"/>
    </xf>
    <xf borderId="3" fillId="53" fontId="396" numFmtId="0" xfId="0" applyAlignment="1" applyBorder="1" applyFont="1">
      <alignment horizontal="center" shrinkToFit="0" vertical="center" wrapText="1"/>
    </xf>
    <xf borderId="3" fillId="71" fontId="397" numFmtId="0" xfId="0" applyAlignment="1" applyBorder="1" applyFont="1">
      <alignment horizontal="center" shrinkToFit="0" vertical="center" wrapText="1"/>
    </xf>
    <xf borderId="3" fillId="153" fontId="398" numFmtId="0" xfId="0" applyAlignment="1" applyBorder="1" applyFill="1" applyFont="1">
      <alignment horizontal="center" shrinkToFit="0" vertical="center" wrapText="1"/>
    </xf>
    <xf borderId="3" fillId="113" fontId="399" numFmtId="0" xfId="0" applyAlignment="1" applyBorder="1" applyFont="1">
      <alignment horizontal="center" shrinkToFit="0" vertical="center" wrapText="1"/>
    </xf>
    <xf borderId="3" fillId="41" fontId="400" numFmtId="0" xfId="0" applyAlignment="1" applyBorder="1" applyFont="1">
      <alignment horizontal="center" shrinkToFit="0" vertical="center" wrapText="1"/>
    </xf>
    <xf borderId="3" fillId="70" fontId="401" numFmtId="0" xfId="0" applyAlignment="1" applyBorder="1" applyFont="1">
      <alignment horizontal="center" shrinkToFit="0" vertical="center" wrapText="1"/>
    </xf>
    <xf borderId="3" fillId="97" fontId="402" numFmtId="0" xfId="0" applyAlignment="1" applyBorder="1" applyFont="1">
      <alignment horizontal="center" shrinkToFit="0" vertical="center" wrapText="1"/>
    </xf>
    <xf borderId="3" fillId="127" fontId="403" numFmtId="0" xfId="0" applyAlignment="1" applyBorder="1" applyFont="1">
      <alignment horizontal="center" shrinkToFit="0" vertical="center" wrapText="1"/>
    </xf>
    <xf borderId="3" fillId="22" fontId="404" numFmtId="0" xfId="0" applyAlignment="1" applyBorder="1" applyFont="1">
      <alignment horizontal="center" shrinkToFit="0" vertical="center" wrapText="1"/>
    </xf>
    <xf borderId="3" fillId="117" fontId="405" numFmtId="0" xfId="0" applyAlignment="1" applyBorder="1" applyFont="1">
      <alignment horizontal="center" shrinkToFit="0" vertical="center" wrapText="1"/>
    </xf>
    <xf borderId="3" fillId="26" fontId="406" numFmtId="0" xfId="0" applyAlignment="1" applyBorder="1" applyFont="1">
      <alignment horizontal="center" shrinkToFit="0" vertical="center" wrapText="1"/>
    </xf>
    <xf borderId="3" fillId="132" fontId="407" numFmtId="0" xfId="0" applyAlignment="1" applyBorder="1" applyFont="1">
      <alignment horizontal="center" shrinkToFit="0" vertical="center" wrapText="1"/>
    </xf>
    <xf borderId="3" fillId="64" fontId="408" numFmtId="0" xfId="0" applyAlignment="1" applyBorder="1" applyFont="1">
      <alignment horizontal="center" shrinkToFit="0" vertical="center" wrapText="1"/>
    </xf>
    <xf borderId="3" fillId="51" fontId="409" numFmtId="0" xfId="0" applyAlignment="1" applyBorder="1" applyFont="1">
      <alignment horizontal="center" shrinkToFit="0" vertical="center" wrapText="1"/>
    </xf>
    <xf borderId="3" fillId="83" fontId="410" numFmtId="0" xfId="0" applyAlignment="1" applyBorder="1" applyFont="1">
      <alignment horizontal="center" shrinkToFit="0" vertical="center" wrapText="1"/>
    </xf>
    <xf borderId="3" fillId="73" fontId="411" numFmtId="0" xfId="0" applyAlignment="1" applyBorder="1" applyFont="1">
      <alignment horizontal="center" shrinkToFit="0" vertical="center" wrapText="1"/>
    </xf>
    <xf borderId="3" fillId="154" fontId="412" numFmtId="0" xfId="0" applyAlignment="1" applyBorder="1" applyFill="1" applyFont="1">
      <alignment horizontal="center" shrinkToFit="0" vertical="center" wrapText="1"/>
    </xf>
    <xf borderId="3" fillId="155" fontId="413" numFmtId="0" xfId="0" applyAlignment="1" applyBorder="1" applyFill="1" applyFont="1">
      <alignment horizontal="center" readingOrder="0" shrinkToFit="0" vertical="center" wrapText="1"/>
    </xf>
    <xf borderId="3" fillId="68" fontId="414" numFmtId="0" xfId="0" applyAlignment="1" applyBorder="1" applyFont="1">
      <alignment horizontal="center" shrinkToFit="0" vertical="center" wrapText="1"/>
    </xf>
    <xf borderId="3" fillId="7" fontId="415" numFmtId="0" xfId="0" applyAlignment="1" applyBorder="1" applyFont="1">
      <alignment horizontal="center" shrinkToFit="0" vertical="center" wrapText="1"/>
    </xf>
    <xf borderId="3" fillId="99" fontId="416" numFmtId="0" xfId="0" applyAlignment="1" applyBorder="1" applyFont="1">
      <alignment horizontal="center" shrinkToFit="0" vertical="center" wrapText="1"/>
    </xf>
    <xf borderId="3" fillId="73" fontId="417" numFmtId="0" xfId="0" applyAlignment="1" applyBorder="1" applyFont="1">
      <alignment horizontal="center" shrinkToFit="0" vertical="center" wrapText="1"/>
    </xf>
    <xf borderId="3" fillId="118" fontId="418" numFmtId="0" xfId="0" applyAlignment="1" applyBorder="1" applyFont="1">
      <alignment horizontal="center" shrinkToFit="0" vertical="center" wrapText="1"/>
    </xf>
    <xf borderId="3" fillId="14" fontId="419" numFmtId="0" xfId="0" applyAlignment="1" applyBorder="1" applyFont="1">
      <alignment horizontal="center" shrinkToFit="0" vertical="center" wrapText="1"/>
    </xf>
    <xf borderId="3" fillId="70" fontId="420" numFmtId="0" xfId="0" applyAlignment="1" applyBorder="1" applyFont="1">
      <alignment horizontal="center" shrinkToFit="0" vertical="center" wrapText="1"/>
    </xf>
    <xf borderId="3" fillId="51" fontId="421" numFmtId="0" xfId="0" applyAlignment="1" applyBorder="1" applyFont="1">
      <alignment horizontal="center" shrinkToFit="0" vertical="center" wrapText="1"/>
    </xf>
    <xf borderId="3" fillId="80" fontId="422" numFmtId="0" xfId="0" applyAlignment="1" applyBorder="1" applyFont="1">
      <alignment horizontal="center" shrinkToFit="0" vertical="center" wrapText="1"/>
    </xf>
    <xf borderId="3" fillId="156" fontId="423" numFmtId="0" xfId="0" applyAlignment="1" applyBorder="1" applyFill="1" applyFont="1">
      <alignment horizontal="center" shrinkToFit="0" vertical="center" wrapText="1"/>
    </xf>
    <xf borderId="3" fillId="6" fontId="424" numFmtId="0" xfId="0" applyAlignment="1" applyBorder="1" applyFont="1">
      <alignment horizontal="center" shrinkToFit="0" vertical="center" wrapText="1"/>
    </xf>
    <xf borderId="3" fillId="99" fontId="425" numFmtId="0" xfId="0" applyAlignment="1" applyBorder="1" applyFont="1">
      <alignment horizontal="center" shrinkToFit="0" vertical="center" wrapText="1"/>
    </xf>
    <xf borderId="3" fillId="99" fontId="426" numFmtId="0" xfId="0" applyAlignment="1" applyBorder="1" applyFont="1">
      <alignment horizontal="center" shrinkToFit="0" vertical="center" wrapText="1"/>
    </xf>
    <xf borderId="3" fillId="143" fontId="427" numFmtId="0" xfId="0" applyAlignment="1" applyBorder="1" applyFont="1">
      <alignment horizontal="center" shrinkToFit="0" vertical="center" wrapText="1"/>
    </xf>
    <xf borderId="3" fillId="147" fontId="428" numFmtId="0" xfId="0" applyAlignment="1" applyBorder="1" applyFont="1">
      <alignment horizontal="center" readingOrder="0" shrinkToFit="0" vertical="center" wrapText="1"/>
    </xf>
    <xf borderId="3" fillId="157" fontId="429" numFmtId="0" xfId="0" applyAlignment="1" applyBorder="1" applyFill="1" applyFont="1">
      <alignment horizontal="center" shrinkToFit="0" vertical="center" wrapText="1"/>
    </xf>
    <xf borderId="3" fillId="60" fontId="430" numFmtId="0" xfId="0" applyAlignment="1" applyBorder="1" applyFont="1">
      <alignment horizontal="center" shrinkToFit="0" vertical="center" wrapText="1"/>
    </xf>
    <xf borderId="3" fillId="10" fontId="431" numFmtId="0" xfId="0" applyAlignment="1" applyBorder="1" applyFont="1">
      <alignment horizontal="center" shrinkToFit="0" vertical="center" wrapText="1"/>
    </xf>
    <xf borderId="3" fillId="158" fontId="432" numFmtId="0" xfId="0" applyAlignment="1" applyBorder="1" applyFill="1" applyFont="1">
      <alignment horizontal="center" shrinkToFit="0" vertical="center" wrapText="1"/>
    </xf>
    <xf borderId="3" fillId="146" fontId="433" numFmtId="0" xfId="0" applyAlignment="1" applyBorder="1" applyFont="1">
      <alignment horizontal="center" shrinkToFit="0" vertical="center" wrapText="1"/>
    </xf>
    <xf borderId="3" fillId="147" fontId="434" numFmtId="0" xfId="0" applyAlignment="1" applyBorder="1" applyFont="1">
      <alignment horizontal="center" shrinkToFit="0" vertical="center" wrapText="1"/>
    </xf>
    <xf borderId="3" fillId="34" fontId="435" numFmtId="0" xfId="0" applyAlignment="1" applyBorder="1" applyFont="1">
      <alignment horizontal="center" shrinkToFit="0" vertical="center" wrapText="1"/>
    </xf>
    <xf borderId="3" fillId="80" fontId="436" numFmtId="0" xfId="0" applyAlignment="1" applyBorder="1" applyFont="1">
      <alignment horizontal="center" shrinkToFit="0" vertical="center" wrapText="1"/>
    </xf>
    <xf borderId="3" fillId="116" fontId="437" numFmtId="0" xfId="0" applyAlignment="1" applyBorder="1" applyFont="1">
      <alignment horizontal="center" shrinkToFit="0" vertical="center" wrapText="1"/>
    </xf>
    <xf borderId="3" fillId="47" fontId="438" numFmtId="0" xfId="0" applyAlignment="1" applyBorder="1" applyFont="1">
      <alignment horizontal="center" shrinkToFit="0" vertical="center" wrapText="1"/>
    </xf>
    <xf borderId="3" fillId="6" fontId="439" numFmtId="0" xfId="0" applyAlignment="1" applyBorder="1" applyFont="1">
      <alignment horizontal="center" shrinkToFit="0" vertical="center" wrapText="1"/>
    </xf>
    <xf borderId="3" fillId="8" fontId="440" numFmtId="0" xfId="0" applyAlignment="1" applyBorder="1" applyFont="1">
      <alignment horizontal="center" shrinkToFit="0" vertical="center" wrapText="1"/>
    </xf>
    <xf borderId="3" fillId="43" fontId="441" numFmtId="0" xfId="0" applyAlignment="1" applyBorder="1" applyFont="1">
      <alignment horizontal="center" shrinkToFit="0" vertical="center" wrapText="1"/>
    </xf>
    <xf borderId="3" fillId="33" fontId="442" numFmtId="0" xfId="0" applyAlignment="1" applyBorder="1" applyFont="1">
      <alignment horizontal="center" shrinkToFit="0" vertical="center" wrapText="1"/>
    </xf>
    <xf borderId="3" fillId="85" fontId="443" numFmtId="0" xfId="0" applyAlignment="1" applyBorder="1" applyFont="1">
      <alignment horizontal="center" shrinkToFit="0" vertical="center" wrapText="1"/>
    </xf>
    <xf borderId="3" fillId="132" fontId="444" numFmtId="0" xfId="0" applyAlignment="1" applyBorder="1" applyFont="1">
      <alignment horizontal="center" shrinkToFit="0" vertical="center" wrapText="1"/>
    </xf>
    <xf borderId="3" fillId="2" fontId="445" numFmtId="0" xfId="0" applyAlignment="1" applyBorder="1" applyFont="1">
      <alignment horizontal="center" shrinkToFit="0" vertical="center" wrapText="1"/>
    </xf>
    <xf borderId="3" fillId="159" fontId="446" numFmtId="0" xfId="0" applyAlignment="1" applyBorder="1" applyFill="1" applyFont="1">
      <alignment horizontal="center" shrinkToFit="0" vertical="center" wrapText="1"/>
    </xf>
    <xf borderId="3" fillId="139" fontId="447" numFmtId="0" xfId="0" applyAlignment="1" applyBorder="1" applyFont="1">
      <alignment horizontal="center" shrinkToFit="0" vertical="center" wrapText="1"/>
    </xf>
    <xf borderId="3" fillId="129" fontId="448" numFmtId="0" xfId="0" applyAlignment="1" applyBorder="1" applyFont="1">
      <alignment horizontal="center" shrinkToFit="0" vertical="center" wrapText="1"/>
    </xf>
    <xf borderId="3" fillId="121" fontId="449" numFmtId="0" xfId="0" applyAlignment="1" applyBorder="1" applyFont="1">
      <alignment horizontal="center" shrinkToFit="0" vertical="center" wrapText="1"/>
    </xf>
    <xf borderId="5" fillId="148" fontId="450" numFmtId="0" xfId="0" applyAlignment="1" applyBorder="1" applyFont="1">
      <alignment horizontal="center" shrinkToFit="0" vertical="center" wrapText="1"/>
    </xf>
    <xf borderId="6" fillId="0" fontId="451" numFmtId="0" xfId="0" applyBorder="1" applyFont="1"/>
    <xf borderId="7" fillId="0" fontId="451" numFmtId="0" xfId="0" applyBorder="1" applyFont="1"/>
    <xf borderId="8" fillId="0" fontId="451" numFmtId="0" xfId="0" applyBorder="1" applyFont="1"/>
    <xf borderId="0" fillId="95" fontId="452" numFmtId="0" xfId="0" applyAlignment="1" applyFont="1">
      <alignment horizontal="center" shrinkToFit="0" vertical="center" wrapText="1"/>
    </xf>
    <xf borderId="9" fillId="9" fontId="453" numFmtId="0" xfId="0" applyAlignment="1" applyBorder="1" applyFont="1">
      <alignment horizontal="center" shrinkToFit="0" vertical="center" wrapText="1"/>
    </xf>
    <xf borderId="9" fillId="7" fontId="454" numFmtId="49" xfId="0" applyAlignment="1" applyBorder="1" applyFont="1" applyNumberFormat="1">
      <alignment horizontal="center" shrinkToFit="0" vertical="center" wrapText="1"/>
    </xf>
    <xf borderId="0" fillId="7" fontId="454" numFmtId="49" xfId="0" applyAlignment="1" applyFont="1" applyNumberFormat="1">
      <alignment horizontal="center" shrinkToFit="0" vertical="center" wrapText="1"/>
    </xf>
    <xf borderId="9" fillId="0" fontId="451" numFmtId="0" xfId="0" applyBorder="1" applyFont="1"/>
    <xf borderId="4" fillId="7" fontId="454" numFmtId="49" xfId="0" applyAlignment="1" applyBorder="1" applyFont="1" applyNumberFormat="1">
      <alignment horizontal="center" shrinkToFit="0" vertical="center" wrapText="1"/>
    </xf>
    <xf borderId="3" fillId="0" fontId="451" numFmtId="0" xfId="0" applyBorder="1" applyFont="1"/>
    <xf borderId="3" fillId="7" fontId="455" numFmtId="0" xfId="0" applyAlignment="1" applyBorder="1" applyFont="1">
      <alignment horizontal="center" shrinkToFit="0" vertical="center" wrapText="1"/>
    </xf>
    <xf borderId="3" fillId="9" fontId="456" numFmtId="0" xfId="0" applyAlignment="1" applyBorder="1" applyFont="1">
      <alignment horizontal="center" shrinkToFit="0" vertical="center" wrapText="1"/>
    </xf>
    <xf borderId="0" fillId="9" fontId="455" numFmtId="0" xfId="0" applyAlignment="1" applyFont="1">
      <alignment horizontal="center" shrinkToFit="0" vertical="center" wrapText="1"/>
    </xf>
    <xf borderId="3" fillId="9" fontId="455" numFmtId="0" xfId="0" applyAlignment="1" applyBorder="1" applyFont="1">
      <alignment horizontal="center" shrinkToFit="0" vertical="center" wrapText="1"/>
    </xf>
    <xf borderId="3" fillId="7" fontId="456" numFmtId="0" xfId="0" applyAlignment="1" applyBorder="1" applyFont="1">
      <alignment horizontal="center" shrinkToFit="0" vertical="center" wrapText="1"/>
    </xf>
    <xf borderId="0" fillId="7" fontId="455" numFmtId="0" xfId="0" applyAlignment="1" applyFont="1">
      <alignment horizontal="center" shrinkToFit="0" vertical="center" wrapText="1"/>
    </xf>
    <xf borderId="3" fillId="9" fontId="456" numFmtId="0" xfId="0" applyAlignment="1" applyBorder="1" applyFont="1">
      <alignment horizontal="center" readingOrder="0" shrinkToFit="0" vertical="center" wrapText="1"/>
    </xf>
    <xf borderId="0" fillId="9" fontId="457" numFmtId="0" xfId="0" applyAlignment="1" applyFont="1">
      <alignment horizontal="center" shrinkToFit="0" vertical="center" wrapText="1"/>
    </xf>
    <xf borderId="3" fillId="7" fontId="456" numFmtId="0" xfId="0" applyAlignment="1" applyBorder="1" applyFont="1">
      <alignment horizontal="center" readingOrder="0" shrinkToFit="0" vertical="center" wrapText="1"/>
    </xf>
    <xf borderId="0" fillId="9" fontId="456" numFmtId="0" xfId="0" applyAlignment="1" applyFont="1">
      <alignment horizontal="center" readingOrder="0" shrinkToFit="0" vertical="center" wrapText="1"/>
    </xf>
    <xf borderId="0" fillId="7" fontId="456" numFmtId="0" xfId="0" applyAlignment="1" applyFont="1">
      <alignment horizontal="center" shrinkToFit="0" vertical="center" wrapText="1"/>
    </xf>
    <xf borderId="0" fillId="9" fontId="456" numFmtId="0" xfId="0" applyAlignment="1" applyFont="1">
      <alignment horizontal="center" shrinkToFit="0" vertical="center" wrapText="1"/>
    </xf>
    <xf borderId="0" fillId="9" fontId="455" numFmtId="0" xfId="0" applyAlignment="1" applyFont="1">
      <alignment horizontal="center" shrinkToFit="0" vertical="center" wrapText="0"/>
    </xf>
    <xf borderId="0" fillId="7" fontId="456" numFmtId="0" xfId="0" applyAlignment="1" applyFont="1">
      <alignment horizontal="center" vertical="center"/>
    </xf>
    <xf borderId="0" fillId="7" fontId="455" numFmtId="0" xfId="0" applyAlignment="1" applyFont="1">
      <alignment horizontal="center" vertical="center"/>
    </xf>
    <xf borderId="0" fillId="7" fontId="455" numFmtId="0" xfId="0" applyAlignment="1" applyFont="1">
      <alignment horizontal="center" shrinkToFit="0" vertical="center" wrapText="0"/>
    </xf>
    <xf borderId="0" fillId="9" fontId="456" numFmtId="0" xfId="0" applyAlignment="1" applyFont="1">
      <alignment horizontal="center" vertical="center"/>
    </xf>
    <xf borderId="0" fillId="9" fontId="455" numFmtId="0" xfId="0" applyAlignment="1" applyFont="1">
      <alignment horizontal="center" vertical="center"/>
    </xf>
    <xf borderId="0" fillId="7" fontId="455" numFmtId="164" xfId="0" applyAlignment="1" applyFont="1" applyNumberFormat="1">
      <alignment horizontal="center" shrinkToFit="0" vertical="center" wrapText="0"/>
    </xf>
    <xf borderId="0" fillId="9" fontId="458" numFmtId="0" xfId="0" applyAlignment="1" applyFont="1">
      <alignment horizontal="center" shrinkToFit="0" vertical="center" wrapText="0"/>
    </xf>
    <xf borderId="0" fillId="9" fontId="455" numFmtId="0" xfId="0" applyAlignment="1" applyFont="1">
      <alignment horizontal="center" shrinkToFit="0" vertical="center" wrapText="0"/>
    </xf>
    <xf borderId="0" fillId="0" fontId="456" numFmtId="0" xfId="0" applyAlignment="1" applyFont="1">
      <alignment horizontal="center" vertical="center"/>
    </xf>
    <xf borderId="0" fillId="7" fontId="455" numFmtId="0" xfId="0" applyAlignment="1" applyFont="1">
      <alignment horizontal="center" readingOrder="0" shrinkToFit="0" vertical="center" wrapText="0"/>
    </xf>
    <xf borderId="0" fillId="9" fontId="456" numFmtId="0" xfId="0" applyAlignment="1" applyFont="1">
      <alignment horizontal="center" vertical="center"/>
    </xf>
    <xf borderId="0" fillId="7" fontId="455" numFmtId="0" xfId="0" applyAlignment="1" applyFont="1">
      <alignment horizontal="center" shrinkToFit="0" vertical="center" wrapText="0"/>
    </xf>
    <xf borderId="0" fillId="7" fontId="456" numFmtId="0" xfId="0" applyAlignment="1" applyFont="1">
      <alignment horizontal="center" vertical="center"/>
    </xf>
  </cellXfs>
  <cellStyles count="1">
    <cellStyle xfId="0" name="Normal" builtinId="0"/>
  </cellStyles>
  <dxfs count="6">
    <dxf>
      <font>
        <b/>
        <color rgb="FF8FF3AA"/>
      </font>
      <fill>
        <patternFill patternType="solid">
          <fgColor rgb="FF34A853"/>
          <bgColor rgb="FF34A853"/>
        </patternFill>
      </fill>
      <border/>
    </dxf>
    <dxf>
      <font>
        <b/>
        <color rgb="FFFFCECE"/>
      </font>
      <fill>
        <patternFill patternType="solid">
          <fgColor rgb="FFFF0000"/>
          <bgColor rgb="FFFF0000"/>
        </patternFill>
      </fill>
      <border/>
    </dxf>
    <dxf>
      <font>
        <b/>
        <color rgb="FFFF6D01"/>
      </font>
      <fill>
        <patternFill patternType="solid">
          <fgColor rgb="FFFBBC04"/>
          <bgColor rgb="FFFBBC04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rgb="FF666666"/>
          <bgColor rgb="FF666666"/>
        </patternFill>
      </fill>
      <border/>
    </dxf>
    <dxf>
      <font/>
      <fill>
        <patternFill patternType="solid">
          <fgColor rgb="FF434343"/>
          <bgColor rgb="FF434343"/>
        </patternFill>
      </fill>
      <border/>
    </dxf>
  </dxfs>
  <tableStyles count="2">
    <tableStyle count="2" pivot="0" name="Key-style">
      <tableStyleElement dxfId="4" type="firstRowStripe"/>
      <tableStyleElement dxfId="5" type="secondRowStripe"/>
    </tableStyle>
    <tableStyle count="2" pivot="0" name="Key-style 2">
      <tableStyleElement dxfId="5" type="firstRowStripe"/>
      <tableStyleElement dxfId="4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5401925" cy="9515475"/>
    <xdr:pic>
      <xdr:nvPicPr>
        <xdr:cNvPr id="0" name="image2.png" title="Chart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9525</xdr:rowOff>
    </xdr:from>
    <xdr:ext cx="16116300" cy="9963150"/>
    <xdr:pic>
      <xdr:nvPicPr>
        <xdr:cNvPr id="0" name="image1.png" title="Chart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A1:A6" displayName="Table_1" name="Table_1" id="1">
  <tableColumns count="1">
    <tableColumn name="Column1" id="1"/>
  </tableColumns>
  <tableStyleInfo name="Key-style" showColumnStripes="0" showFirstColumn="1" showLastColumn="1" showRowStripes="1"/>
</table>
</file>

<file path=xl/tables/table2.xml><?xml version="1.0" encoding="utf-8"?>
<table xmlns="http://schemas.openxmlformats.org/spreadsheetml/2006/main" headerRowCount="0" ref="B1:D6" displayName="Table_2" name="Table_2" id="2">
  <tableColumns count="3">
    <tableColumn name="Column1" id="1"/>
    <tableColumn name="Column2" id="2"/>
    <tableColumn name="Column3" id="3"/>
  </tableColumns>
  <tableStyleInfo name="Key-style 2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90" Type="http://schemas.openxmlformats.org/officeDocument/2006/relationships/hyperlink" Target="https://leaked.cx/members/vexlcx.251337/" TargetMode="External"/><Relationship Id="rId194" Type="http://schemas.openxmlformats.org/officeDocument/2006/relationships/hyperlink" Target="https://docs.google.com/spreadsheets/d/12xUUfE7amSKb7S3dNc4AHbRdViOdRU_KwSkASOANqv0/edit?gid=0" TargetMode="External"/><Relationship Id="rId193" Type="http://schemas.openxmlformats.org/officeDocument/2006/relationships/hyperlink" Target="https://docs.google.com/spreadsheets/d/15RBhwcNw09EpZYcpaScWXQLzUfkgA59uHnny2X8tTzk/edit?gid=1741821132" TargetMode="External"/><Relationship Id="rId192" Type="http://schemas.openxmlformats.org/officeDocument/2006/relationships/hyperlink" Target="http://docs.google.com/spreadsheets/d/1kcPLdKhyK3YljwAgc1hW4gMOaWKHFgveZ1QU-XgEmb0/edit" TargetMode="External"/><Relationship Id="rId191" Type="http://schemas.openxmlformats.org/officeDocument/2006/relationships/hyperlink" Target="https://docs.google.com/spreadsheets/d/1veI72cFeUcPd_la-UxAlZqDO-q-lQTU78jM17aA4QG4/edit" TargetMode="External"/><Relationship Id="rId187" Type="http://schemas.openxmlformats.org/officeDocument/2006/relationships/hyperlink" Target="https://docs.google.com/spreadsheets/d/1yAV5TDOh3qI5dkPNauRDDApqoFUCxB8klX9lHX4DxHY/edit" TargetMode="External"/><Relationship Id="rId186" Type="http://schemas.openxmlformats.org/officeDocument/2006/relationships/hyperlink" Target="https://docs.google.com/spreadsheets/d/1GdfybfLFKseuArE_Mz9iO4AatmAYWIKahn_vwGR-nTc/edit?gid=997745212" TargetMode="External"/><Relationship Id="rId185" Type="http://schemas.openxmlformats.org/officeDocument/2006/relationships/hyperlink" Target="https://docs.google.com/spreadsheets/d/12ubYkIfcJoE2SSXYifXg8u-CN84r2hMxwNCGU9dpmss/edit" TargetMode="External"/><Relationship Id="rId184" Type="http://schemas.openxmlformats.org/officeDocument/2006/relationships/hyperlink" Target="https://docs.google.com/spreadsheets/d/1klHB69Kd9T22WhzhydwhhLelFth6r55D7KcpiLARePo/edit?gid=503467644" TargetMode="External"/><Relationship Id="rId189" Type="http://schemas.openxmlformats.org/officeDocument/2006/relationships/hyperlink" Target="https://docs.google.com/spreadsheets/d/15khoU6PZbAE4Kw8xFiranhyF3VGPDknUQSSbNoI2DiU/edit?gid=1495473802" TargetMode="External"/><Relationship Id="rId188" Type="http://schemas.openxmlformats.org/officeDocument/2006/relationships/hyperlink" Target="https://docs.google.com/spreadsheets/d/1flw87IAvNVaUfPUrJbTGmvhUOGbYJblgmj_ccBBQ2do/edit?gid=766670282" TargetMode="External"/><Relationship Id="rId183" Type="http://schemas.openxmlformats.org/officeDocument/2006/relationships/hyperlink" Target="https://docs.google.com/spreadsheets/d/1Km4wQjafB0z57XuIYtFW2HN0zGtGzv-bRYB6VtSZfU8/" TargetMode="External"/><Relationship Id="rId182" Type="http://schemas.openxmlformats.org/officeDocument/2006/relationships/hyperlink" Target="https://leaked.cx/members/darkstakerz.112896/" TargetMode="External"/><Relationship Id="rId181" Type="http://schemas.openxmlformats.org/officeDocument/2006/relationships/hyperlink" Target="https://docs.google.com/spreadsheets/d/1mH-0v-9TvMsxeX86n2e3Mcg5h553Mh0oWuZK0jiXVQ8" TargetMode="External"/><Relationship Id="rId180" Type="http://schemas.openxmlformats.org/officeDocument/2006/relationships/hyperlink" Target="https://leaked.cx/members/bardisoul.185161/" TargetMode="External"/><Relationship Id="rId176" Type="http://schemas.openxmlformats.org/officeDocument/2006/relationships/hyperlink" Target="https://leaked.cx/members/cleopatra.58322/" TargetMode="External"/><Relationship Id="rId297" Type="http://schemas.openxmlformats.org/officeDocument/2006/relationships/hyperlink" Target="https://docs.google.com/spreadsheets/d/1-KnRk8mvop7gzLEe_2jKTxJqC3ZcQ_ExEYZQsmps_zM/edit?usp=sharing" TargetMode="External"/><Relationship Id="rId175" Type="http://schemas.openxmlformats.org/officeDocument/2006/relationships/hyperlink" Target="https://docs.google.com/spreadsheets/u/1/d/10l2S9uNFGegmmySVIBhJKhSNTUSIv85eTFpUcOyZfF0/htmlview" TargetMode="External"/><Relationship Id="rId296" Type="http://schemas.openxmlformats.org/officeDocument/2006/relationships/hyperlink" Target="https://leaked.cx/members/844/" TargetMode="External"/><Relationship Id="rId174" Type="http://schemas.openxmlformats.org/officeDocument/2006/relationships/hyperlink" Target="https://docs.google.com/spreadsheets/d/1XDIPvC8n0-HWXegsYWiTfcNeQ3tWwEoRAiMebPBInbk/edit?gid=503467644" TargetMode="External"/><Relationship Id="rId295" Type="http://schemas.openxmlformats.org/officeDocument/2006/relationships/hyperlink" Target="https://docs.google.com/spreadsheets/d/1dvT3mdp1DVBV5eixAkGbnyp50b53lzqV2PppeM4YGSE/edit" TargetMode="External"/><Relationship Id="rId173" Type="http://schemas.openxmlformats.org/officeDocument/2006/relationships/hyperlink" Target="https://docs.google.com/spreadsheets/d/1gM4-rRghgRUBr2cgWNsh-nawlUuh43guAM63dYVTdt8/edit" TargetMode="External"/><Relationship Id="rId294" Type="http://schemas.openxmlformats.org/officeDocument/2006/relationships/hyperlink" Target="https://leaked.cx/members/monatizd.66513/" TargetMode="External"/><Relationship Id="rId179" Type="http://schemas.openxmlformats.org/officeDocument/2006/relationships/hyperlink" Target="https://docs.google.com/spreadsheets/d/1B1oOQfja2uluNtb2cAooZC5wGzjSSW-cSjWJjwQJEyE/edit?gid=1792554832" TargetMode="External"/><Relationship Id="rId178" Type="http://schemas.openxmlformats.org/officeDocument/2006/relationships/hyperlink" Target="https://docs.google.com/spreadsheets/d/1-0RHGji2btS7q6oZzsCC-BU5rzLEJqKxUHR8DiTgYyw/edit?usp=drivesdk" TargetMode="External"/><Relationship Id="rId299" Type="http://schemas.openxmlformats.org/officeDocument/2006/relationships/hyperlink" Target="https://docs.google.com/spreadsheets/d/1-W3agIGyc97zu3bcR2lNZc9akZ_tB7dQFgUjrMfMRl8/edit?gid=503467644" TargetMode="External"/><Relationship Id="rId177" Type="http://schemas.openxmlformats.org/officeDocument/2006/relationships/hyperlink" Target="https://docs.google.com/spreadsheets/d/1Dt-XwWicPLn4SsVNpHdiWt9kBe0dQx7EMT9FbrX1rak/edit?gid=1520634709" TargetMode="External"/><Relationship Id="rId298" Type="http://schemas.openxmlformats.org/officeDocument/2006/relationships/hyperlink" Target="https://docs.google.com/spreadsheets/d/1v1FbJxRJ9wcmloWZaWOGE2NlcSX0uziPAe7TePz2jVE/edit?gid=0" TargetMode="External"/><Relationship Id="rId198" Type="http://schemas.openxmlformats.org/officeDocument/2006/relationships/hyperlink" Target="https://docs.google.com/spreadsheets/d/1Sh_YznkU6n1o01UfosiH0zNc3ocqvYiQvLnmzcKvvHI/edit?usp=drivesdk" TargetMode="External"/><Relationship Id="rId197" Type="http://schemas.openxmlformats.org/officeDocument/2006/relationships/hyperlink" Target="https://leaked.cx/members/2483/" TargetMode="External"/><Relationship Id="rId196" Type="http://schemas.openxmlformats.org/officeDocument/2006/relationships/hyperlink" Target="https://docs.google.com/spreadsheets/d/1jedp10QQx502yv9zDwtyrNN3yAJBKjf0CgtRUK-VjcM/edit" TargetMode="External"/><Relationship Id="rId195" Type="http://schemas.openxmlformats.org/officeDocument/2006/relationships/hyperlink" Target="https://docs.google.com/spreadsheets/d/1o2M9juqyzh7EUCHm0ApKx0XSnGda6ZiM1kGrOp0EfMM/edit?gid=883120125" TargetMode="External"/><Relationship Id="rId199" Type="http://schemas.openxmlformats.org/officeDocument/2006/relationships/hyperlink" Target="https://docs.google.com/spreadsheets/d/12TIMfX4ccTxBHjywqJeqVHR9NtqsEaxY6pyybk_O5wc/edit?gid=0" TargetMode="External"/><Relationship Id="rId150" Type="http://schemas.openxmlformats.org/officeDocument/2006/relationships/hyperlink" Target="https://leaked.cx/members/monatizd.66513/" TargetMode="External"/><Relationship Id="rId271" Type="http://schemas.openxmlformats.org/officeDocument/2006/relationships/hyperlink" Target="https://docs.google.com/spreadsheets/d/10UUv1n4a_JP_oxaG_ranBkjhrCxES7GkDiRpMVL8mmU/edit?gid=2087333105" TargetMode="External"/><Relationship Id="rId392" Type="http://schemas.openxmlformats.org/officeDocument/2006/relationships/hyperlink" Target="https://docs.google.com/spreadsheets/d/1w0LGCpDq1x6BnFfPOVpjcqAi3zDolQC_Xtt6PZamg-0/edit" TargetMode="External"/><Relationship Id="rId270" Type="http://schemas.openxmlformats.org/officeDocument/2006/relationships/hyperlink" Target="https://docs.google.com/spreadsheets/u/0/d/17Fck38cPMobqOvr5noQwG6DdgjaHUjshMmP6ZVB2Nr0/htmlview" TargetMode="External"/><Relationship Id="rId391" Type="http://schemas.openxmlformats.org/officeDocument/2006/relationships/hyperlink" Target="https://docs.google.com/spreadsheets/d/1J3hEK-96JWxlMW5I2Uq4MfiLwtyhvHflY6LKmDP2IW8/edit?gid=353508805" TargetMode="External"/><Relationship Id="rId390" Type="http://schemas.openxmlformats.org/officeDocument/2006/relationships/hyperlink" Target="https://docs.google.com/spreadsheets/d/1RoMG4RyJ4d6L9jJMHSKYjavaqtkKdaDLpHd2JM8mSh4/edit?usp=sharing" TargetMode="External"/><Relationship Id="rId1" Type="http://schemas.openxmlformats.org/officeDocument/2006/relationships/hyperlink" Target="https://discord.gg/sheet" TargetMode="External"/><Relationship Id="rId2" Type="http://schemas.openxmlformats.org/officeDocument/2006/relationships/hyperlink" Target="https://docs.google.com/spreadsheets/d/1safK4FsrrdxRL5PEF_s-GibgVvyOlTpzx73Mbv-gFFw/edit" TargetMode="External"/><Relationship Id="rId3" Type="http://schemas.openxmlformats.org/officeDocument/2006/relationships/hyperlink" Target="https://docs.google.com/spreadsheets/d/1NPSgr4UzKl2-uwUMfxfnngM683NCqLMvm8ldExEjF6M/edit" TargetMode="External"/><Relationship Id="rId149" Type="http://schemas.openxmlformats.org/officeDocument/2006/relationships/hyperlink" Target="https://docs.google.com/spreadsheets/d/1j-dbqoDK6muD2wtXoYNzN5eKPXDy1gjnZ7S4m6dhvZI/edit?usp=sharing" TargetMode="External"/><Relationship Id="rId4" Type="http://schemas.openxmlformats.org/officeDocument/2006/relationships/hyperlink" Target="https://leaked.cx/members/arianasimp.98889/" TargetMode="External"/><Relationship Id="rId148" Type="http://schemas.openxmlformats.org/officeDocument/2006/relationships/hyperlink" Target="https://leaked.cx/members/leok.134150/" TargetMode="External"/><Relationship Id="rId269" Type="http://schemas.openxmlformats.org/officeDocument/2006/relationships/hyperlink" Target="https://docs.google.com/spreadsheets/d/1jauTeMKDULPud0hGD-gPeD-HM70HiBSedrLyOyAqUh0/edit?gid=339324838" TargetMode="External"/><Relationship Id="rId9" Type="http://schemas.openxmlformats.org/officeDocument/2006/relationships/hyperlink" Target="https://docs.google.com/spreadsheets/d/1T8YgFsccEHNiwBQxMg1030nbIY07blIubr31eJ6D9NE/edit" TargetMode="External"/><Relationship Id="rId143" Type="http://schemas.openxmlformats.org/officeDocument/2006/relationships/hyperlink" Target="https://leaked.cx/members/5516/" TargetMode="External"/><Relationship Id="rId264" Type="http://schemas.openxmlformats.org/officeDocument/2006/relationships/hyperlink" Target="https://leaked.cx/members/1743/" TargetMode="External"/><Relationship Id="rId385" Type="http://schemas.openxmlformats.org/officeDocument/2006/relationships/hyperlink" Target="https://leaked.cx/members/whatlovemeans.233530/" TargetMode="External"/><Relationship Id="rId142" Type="http://schemas.openxmlformats.org/officeDocument/2006/relationships/hyperlink" Target="https://docs.google.com/spreadsheets/d/17rGUQ3k3PZtRLeD6hxCxfp5iVLlId7Xr4zFD41sKZ4M/edit" TargetMode="External"/><Relationship Id="rId263" Type="http://schemas.openxmlformats.org/officeDocument/2006/relationships/hyperlink" Target="https://docs.google.com/spreadsheets/d/1HGv5U1Tf4HhEvVW0WNmGm0Q6BkRi37Gkhowz-OHJe40/edit" TargetMode="External"/><Relationship Id="rId384" Type="http://schemas.openxmlformats.org/officeDocument/2006/relationships/hyperlink" Target="https://docs.google.com/spreadsheets/d/1xF_OlIDmcuCZk0BgzCgrzvDHMTuBRQ5m/edit?usp=drivesdk&amp;ouid=115546716591248883998&amp;rtpof=true&amp;sd=true" TargetMode="External"/><Relationship Id="rId141" Type="http://schemas.openxmlformats.org/officeDocument/2006/relationships/hyperlink" Target="https://leaked.cx/members/2650/" TargetMode="External"/><Relationship Id="rId262" Type="http://schemas.openxmlformats.org/officeDocument/2006/relationships/hyperlink" Target="https://leaked.cx/members/slimeystonersex.6970/" TargetMode="External"/><Relationship Id="rId383" Type="http://schemas.openxmlformats.org/officeDocument/2006/relationships/hyperlink" Target="https://leaked.cx/members/2796/" TargetMode="External"/><Relationship Id="rId140" Type="http://schemas.openxmlformats.org/officeDocument/2006/relationships/hyperlink" Target="https://docs.google.com/spreadsheets/d/1eRRDzWDa01hT1P9wEYnOwkNihCkoCOfdh8vF6_OPQ34/edit?usp=sharing" TargetMode="External"/><Relationship Id="rId261" Type="http://schemas.openxmlformats.org/officeDocument/2006/relationships/hyperlink" Target="https://docs.google.com/spreadsheets/d/1KAFxqfqinvf-zGnglM1FgfIUnd1lzC6SmgxEYT-RYDI/edit" TargetMode="External"/><Relationship Id="rId382" Type="http://schemas.openxmlformats.org/officeDocument/2006/relationships/hyperlink" Target="https://docs.google.com/spreadsheets/d/1SIsRp6WYq3eiF0C6jFgXdkTBTzeh27MfhgJ9fOBrCI4/edit?usp=sharing" TargetMode="External"/><Relationship Id="rId5" Type="http://schemas.openxmlformats.org/officeDocument/2006/relationships/hyperlink" Target="https://docs.google.com/spreadsheets/d/1-FxUYaxBqav0G6txAAixy7bhTGs86sItN_0_F8ekeKQ/edit" TargetMode="External"/><Relationship Id="rId147" Type="http://schemas.openxmlformats.org/officeDocument/2006/relationships/hyperlink" Target="https://docs.google.com/spreadsheets/u/0/d/1G_2MUDtiMS5KEfesqIg5gVnSnfpH-1CP/htmlview" TargetMode="External"/><Relationship Id="rId268" Type="http://schemas.openxmlformats.org/officeDocument/2006/relationships/hyperlink" Target="https://docs.google.com/spreadsheets/d/1D-3NLJFB7I8msiIgKtHezPOw2Pa0tqJ187H6YlJppqo/edit?gid=619928003" TargetMode="External"/><Relationship Id="rId389" Type="http://schemas.openxmlformats.org/officeDocument/2006/relationships/hyperlink" Target="https://leaked.cx/members/jok3r666.219620/" TargetMode="External"/><Relationship Id="rId6" Type="http://schemas.openxmlformats.org/officeDocument/2006/relationships/hyperlink" Target="https://docs.google.com/spreadsheets/d/1xwS_bEbYRSy1aVs0qE92BMMlXjAipP1pDekP5VPHz-g/edit" TargetMode="External"/><Relationship Id="rId146" Type="http://schemas.openxmlformats.org/officeDocument/2006/relationships/hyperlink" Target="https://docs.google.com/spreadsheets/d/1fnP6ntFsxbVE0cYAShOpE-D1e-EoAomt2sNcgMu4jkg/edit?gid=985894182" TargetMode="External"/><Relationship Id="rId267" Type="http://schemas.openxmlformats.org/officeDocument/2006/relationships/hyperlink" Target="https://leaked.cx/members/larryinsider.3300/" TargetMode="External"/><Relationship Id="rId388" Type="http://schemas.openxmlformats.org/officeDocument/2006/relationships/hyperlink" Target="https://docs.google.com/spreadsheets/d/18jj-okFS-vApV3-OHPDV2TrFHDil5Ld43WAZX8na_3s/edit?gid=1298206308" TargetMode="External"/><Relationship Id="rId7" Type="http://schemas.openxmlformats.org/officeDocument/2006/relationships/hyperlink" Target="https://docs.google.com/spreadsheets/d/1wS3D9gHB79NE7LrjEF3DXUxJzfex8VbkY0-1p2aV5Ew/edit" TargetMode="External"/><Relationship Id="rId145" Type="http://schemas.openxmlformats.org/officeDocument/2006/relationships/hyperlink" Target="https://leaked.cx/members/605/" TargetMode="External"/><Relationship Id="rId266" Type="http://schemas.openxmlformats.org/officeDocument/2006/relationships/hyperlink" Target="https://docs.google.com/spreadsheets/d/1CnMDCqyKcvmo62IaBt2wcib69RDlCcTL1io-tMBYSVs/edit" TargetMode="External"/><Relationship Id="rId387" Type="http://schemas.openxmlformats.org/officeDocument/2006/relationships/hyperlink" Target="https://leaked.cx/members/2517/" TargetMode="External"/><Relationship Id="rId8" Type="http://schemas.openxmlformats.org/officeDocument/2006/relationships/hyperlink" Target="https://leaked.cx/members/plaguedoctress.142035/" TargetMode="External"/><Relationship Id="rId144" Type="http://schemas.openxmlformats.org/officeDocument/2006/relationships/hyperlink" Target="https://docs.google.com/spreadsheets/d/15tzuMMTZWTsl-n6GQCWYYSgFaaE9o5CuS37F27lxVRI/edit" TargetMode="External"/><Relationship Id="rId265" Type="http://schemas.openxmlformats.org/officeDocument/2006/relationships/hyperlink" Target="https://docs.google.com/spreadsheets/d/1CEcKtN3vY-Inz_xffayQ4p3NYH96wZXNCXbnmyTmSZc/edit?gid=1639716993" TargetMode="External"/><Relationship Id="rId386" Type="http://schemas.openxmlformats.org/officeDocument/2006/relationships/hyperlink" Target="https://docs.google.com/spreadsheets/d/1wV1FD0SnjVYVwckBgm2IK2hJXBbROpNkissd82hZ1CQ/edit" TargetMode="External"/><Relationship Id="rId260" Type="http://schemas.openxmlformats.org/officeDocument/2006/relationships/hyperlink" Target="https://leaked.cx/members/518/" TargetMode="External"/><Relationship Id="rId381" Type="http://schemas.openxmlformats.org/officeDocument/2006/relationships/hyperlink" Target="https://leaked.cx/members/monatizd.66513/" TargetMode="External"/><Relationship Id="rId380" Type="http://schemas.openxmlformats.org/officeDocument/2006/relationships/hyperlink" Target="https://docs.google.com/spreadsheets/d/19dsAkkH8w7nBx6ZST8d1UAAvCJTNgKBfyNxdoWiXH3E/edit?usp=sharing" TargetMode="External"/><Relationship Id="rId139" Type="http://schemas.openxmlformats.org/officeDocument/2006/relationships/hyperlink" Target="https://leaked.cx/members/5516/" TargetMode="External"/><Relationship Id="rId138" Type="http://schemas.openxmlformats.org/officeDocument/2006/relationships/hyperlink" Target="https://docs.google.com/spreadsheets/d/1EfPL9-t3ncvmlwMWI1FUi--HiDaB2sTRF5V85Zyrqkk/edit" TargetMode="External"/><Relationship Id="rId259" Type="http://schemas.openxmlformats.org/officeDocument/2006/relationships/hyperlink" Target="https://docs.google.com/spreadsheets/d/1wO-E0ECtQIE1cTqkYUs6g1cGRi0nW2TTvhFlypyldTE/edit" TargetMode="External"/><Relationship Id="rId137" Type="http://schemas.openxmlformats.org/officeDocument/2006/relationships/hyperlink" Target="https://docs.google.com/spreadsheets/d/1NatDlsMp3tw5rP8kKT1YmqJAa_G-nvRxwiY9eAUNztw/edit" TargetMode="External"/><Relationship Id="rId258" Type="http://schemas.openxmlformats.org/officeDocument/2006/relationships/hyperlink" Target="https://docs.google.com/spreadsheets/d/1Zo4m8fpH8nZSF3UHWj3WCZwlCW065W51iadlY382844/edit?gid=689862787" TargetMode="External"/><Relationship Id="rId379" Type="http://schemas.openxmlformats.org/officeDocument/2006/relationships/hyperlink" Target="https://leaked.cx/members/imenaophelia.96871/" TargetMode="External"/><Relationship Id="rId132" Type="http://schemas.openxmlformats.org/officeDocument/2006/relationships/hyperlink" Target="https://docs.google.com/document/d/e/2PACX-1vRe1aYoNvshKna8cQUmVSEQku2cko2tflJTYwpJBpqBxfxDIY2I6xWypDARNDqfo_atWmqsLQ152dd0/pub?embedded=true" TargetMode="External"/><Relationship Id="rId253" Type="http://schemas.openxmlformats.org/officeDocument/2006/relationships/hyperlink" Target="https://docs.google.com/spreadsheets/d/1966Ehb6wu-SiqkqPHbGuteZxsfr35wYxKF3Z0xfSbVc/edit?gid=1483939796" TargetMode="External"/><Relationship Id="rId374" Type="http://schemas.openxmlformats.org/officeDocument/2006/relationships/hyperlink" Target="https://docs.google.com/spreadsheets/d/1UAHs1YhoUYuByoxsxR_vC5-zgmWq3qG5-jesUCHo4qg/edit?usp=sharing" TargetMode="External"/><Relationship Id="rId495" Type="http://schemas.openxmlformats.org/officeDocument/2006/relationships/hyperlink" Target="https://docs.google.com/spreadsheets/d/1wtUjamedHyxkdgzZTxKBbIXoulwqw0Og8vOwubD61qs/edit?gid=306146520" TargetMode="External"/><Relationship Id="rId131" Type="http://schemas.openxmlformats.org/officeDocument/2006/relationships/hyperlink" Target="https://docs.google.com/spreadsheets/d/1GhcILfh7Hi0fiCbUN3kVucrzHFBquTlwBIMgeRIBMok/edit?gid=1520634709" TargetMode="External"/><Relationship Id="rId252" Type="http://schemas.openxmlformats.org/officeDocument/2006/relationships/hyperlink" Target="https://docs.google.com/spreadsheets/d/1yo14IYelU2uyTtOAYaLQybZ5DHcuWJRHqsDduNum76g/edit?gid=1419785522" TargetMode="External"/><Relationship Id="rId373" Type="http://schemas.openxmlformats.org/officeDocument/2006/relationships/hyperlink" Target="https://docs.google.com/spreadsheets/d/1XrfNYcAu6Pl1osbGdndJe9XyJ12qJe6EcYFI3mjouqM/edit?usp=drivesdk" TargetMode="External"/><Relationship Id="rId494" Type="http://schemas.openxmlformats.org/officeDocument/2006/relationships/hyperlink" Target="https://docs.google.com/spreadsheets/d/13AdIko_MXvYxTNJsXjqlt1zSuUqw17ARiL0dVFJFv64/edit?usp=sharing" TargetMode="External"/><Relationship Id="rId130" Type="http://schemas.openxmlformats.org/officeDocument/2006/relationships/hyperlink" Target="https://docs.google.com/spreadsheets/d/1EqhVlcb0vWcvYCPuH_zcHhZUUzl6osK9w4Pd61_qjEA/edit" TargetMode="External"/><Relationship Id="rId251" Type="http://schemas.openxmlformats.org/officeDocument/2006/relationships/hyperlink" Target="https://leaked.cx/members/usernamerequired666.274428/" TargetMode="External"/><Relationship Id="rId372" Type="http://schemas.openxmlformats.org/officeDocument/2006/relationships/hyperlink" Target="https://leaked.cx/members/1164/" TargetMode="External"/><Relationship Id="rId493" Type="http://schemas.openxmlformats.org/officeDocument/2006/relationships/hyperlink" Target="https://docs.google.com/spreadsheets/d/1djKmvGVPWh54IZ-Z3kUUtxi5tsH6ZDjnXG1t6pZ82e4/edit?usp=sharing" TargetMode="External"/><Relationship Id="rId250" Type="http://schemas.openxmlformats.org/officeDocument/2006/relationships/hyperlink" Target="https://docs.google.com/spreadsheets/d/1_zSdp4xOod1SgHvFlZYxzwcTXc2PRKGU-fpfcsavkoA/edit?gid=1740247019" TargetMode="External"/><Relationship Id="rId371" Type="http://schemas.openxmlformats.org/officeDocument/2006/relationships/hyperlink" Target="http://docs.google.com/spreadsheets/d/1uwnfL74at3NjRE0scurzhaBJfcQzpxzTsLfvF98kc98/edit" TargetMode="External"/><Relationship Id="rId492" Type="http://schemas.openxmlformats.org/officeDocument/2006/relationships/hyperlink" Target="https://docs.google.com/spreadsheets/d/1rj-FyaxpQ6LY0KlvYGiwZUVIT9p23J_yQR3xUFpUkSk/edit?usp=sharing" TargetMode="External"/><Relationship Id="rId136" Type="http://schemas.openxmlformats.org/officeDocument/2006/relationships/hyperlink" Target="https://docs.google.com/spreadsheets/d/1agKp0OhugMnCFrZ1sPt4ipdhGHRTdgyLUiDb344XZQY/edit" TargetMode="External"/><Relationship Id="rId257" Type="http://schemas.openxmlformats.org/officeDocument/2006/relationships/hyperlink" Target="https://leaked.cx/members/madvilliany.169200/" TargetMode="External"/><Relationship Id="rId378" Type="http://schemas.openxmlformats.org/officeDocument/2006/relationships/hyperlink" Target="https://docs.google.com/spreadsheets/u/1/d/1ExDPPFl194ZdUwHXyqp-1Ku3l36jvw_-RadCeEH9VXE/htmlview" TargetMode="External"/><Relationship Id="rId499" Type="http://schemas.openxmlformats.org/officeDocument/2006/relationships/hyperlink" Target="https://docs.google.com/spreadsheets/d/1YHLobpw99IarFigCThOOfTwjFBA7TZatgc55-QjOoEc/edit?usp=sharing" TargetMode="External"/><Relationship Id="rId135" Type="http://schemas.openxmlformats.org/officeDocument/2006/relationships/hyperlink" Target="https://docs.google.com/spreadsheets/d/1JEdMm2can97WcLx1_J7xoX2m7vtJvM0BZFvvD6fkOeA/edit?usp=drivesdk" TargetMode="External"/><Relationship Id="rId256" Type="http://schemas.openxmlformats.org/officeDocument/2006/relationships/hyperlink" Target="https://docs.google.com/spreadsheets/d/1CCe1DI9VIp0J4MQyTsdMuOriZ9ucmCVMw6nS9j8e4N0/edit" TargetMode="External"/><Relationship Id="rId377" Type="http://schemas.openxmlformats.org/officeDocument/2006/relationships/hyperlink" Target="https://leaked.cx/members/blackend.176353/" TargetMode="External"/><Relationship Id="rId498" Type="http://schemas.openxmlformats.org/officeDocument/2006/relationships/hyperlink" Target="https://docs.google.com/spreadsheets/d/1nzwMq5n2M4O0mkHTynTecgh_FuBKjNaXLGZWwbYa9NI/edit" TargetMode="External"/><Relationship Id="rId134" Type="http://schemas.openxmlformats.org/officeDocument/2006/relationships/hyperlink" Target="https://docs.google.com/spreadsheets/d/1CTPLBV3vNQffUySGzo1F4JqI03DdhtqBf_lcekckc9s/edit?gid=2006526517" TargetMode="External"/><Relationship Id="rId255" Type="http://schemas.openxmlformats.org/officeDocument/2006/relationships/hyperlink" Target="https://docs.google.com/spreadsheets/d/1eQwgruxLnhQN2MUbttQMfsYpHjpYSOyjmNPqZKFWpro/edit?pli=1" TargetMode="External"/><Relationship Id="rId376" Type="http://schemas.openxmlformats.org/officeDocument/2006/relationships/hyperlink" Target="https://docs.google.com/spreadsheets/d/1E76awgUgj6UqFZCqfbGMw3EPNHeq8rA_XFMJ9MmvH3U/edit?gid=1792554832" TargetMode="External"/><Relationship Id="rId497" Type="http://schemas.openxmlformats.org/officeDocument/2006/relationships/hyperlink" Target="https://leaked.cx/members/monatizd.66513/" TargetMode="External"/><Relationship Id="rId133" Type="http://schemas.openxmlformats.org/officeDocument/2006/relationships/hyperlink" Target="https://docs.google.com/spreadsheets/d/1_u4QwBwudX9sJQBULs3fGw_RQqEdusSc2DbZrJ5geNw/edit?gid=147924297" TargetMode="External"/><Relationship Id="rId254" Type="http://schemas.openxmlformats.org/officeDocument/2006/relationships/hyperlink" Target="https://docs.google.com/spreadsheets/d/1QkTaacoTmTTIQt2Iiiz44Pqg9-KN2Yi6lVYTyrk6DHI/edit?usp=sharing" TargetMode="External"/><Relationship Id="rId375" Type="http://schemas.openxmlformats.org/officeDocument/2006/relationships/hyperlink" Target="https://docs.google.com/spreadsheets/d/1hBBNOMoUIM0aZ8zSgPWsRXfq0PUGSfg4du9RQd8f5QA/edit" TargetMode="External"/><Relationship Id="rId496" Type="http://schemas.openxmlformats.org/officeDocument/2006/relationships/hyperlink" Target="https://docs.google.com/spreadsheets/d/1g9RxIQ2JTVYwy5GTYoOnxH3RoNNis7l8zq9tdT7QPSw/edit?usp=sharing" TargetMode="External"/><Relationship Id="rId172" Type="http://schemas.openxmlformats.org/officeDocument/2006/relationships/hyperlink" Target="https://docs.google.com/spreadsheets/d/1oBhoj7x3pWHaGBtF2m3qmyc83_5QcNc0QYDmzs5K1nY/edit" TargetMode="External"/><Relationship Id="rId293" Type="http://schemas.openxmlformats.org/officeDocument/2006/relationships/hyperlink" Target="https://docs.google.com/spreadsheets/d/1RxDoyYK7e-LHcrhSncdGUaKqCDL2ui1kBmjJ9hd0-hk/edit" TargetMode="External"/><Relationship Id="rId171" Type="http://schemas.openxmlformats.org/officeDocument/2006/relationships/hyperlink" Target="https://docs.google.com/spreadsheets/d/1EhK4h2VWHpxfoH3M1mDZ02GraxIAIkN-MnP_YADEqXc/edit" TargetMode="External"/><Relationship Id="rId292" Type="http://schemas.openxmlformats.org/officeDocument/2006/relationships/hyperlink" Target="https://leaked.cx/members/41904/" TargetMode="External"/><Relationship Id="rId170" Type="http://schemas.openxmlformats.org/officeDocument/2006/relationships/hyperlink" Target="https://docs.google.com/spreadsheets/d/1cmJx1BlvgW6nYjZpiOpgzp8QZC6qN8b7op3w9D1N3HE/edit" TargetMode="External"/><Relationship Id="rId291" Type="http://schemas.openxmlformats.org/officeDocument/2006/relationships/hyperlink" Target="https://docs.google.com/spreadsheets/d/18vIlyK3ZvrNkoBMZGc9h_y7pGyb-fJLWW8gGcjNpZt4/edit" TargetMode="External"/><Relationship Id="rId290" Type="http://schemas.openxmlformats.org/officeDocument/2006/relationships/hyperlink" Target="https://leaked.cx/members/capri.367/" TargetMode="External"/><Relationship Id="rId165" Type="http://schemas.openxmlformats.org/officeDocument/2006/relationships/hyperlink" Target="https://docs.google.com/spreadsheets/d/14PqnpEv-BCyidKmFcVY8aEvhfGO2EMdGHQ_YV-IlEuo/edit?gid=944094987" TargetMode="External"/><Relationship Id="rId286" Type="http://schemas.openxmlformats.org/officeDocument/2006/relationships/hyperlink" Target="https://docs.google.com/spreadsheets/d/1S-yjYxeF-EToeKTrfrwXyS4yhaoRbBQeBxIqJkfaBYM/edit?gid=0" TargetMode="External"/><Relationship Id="rId164" Type="http://schemas.openxmlformats.org/officeDocument/2006/relationships/hyperlink" Target="https://docs.google.com/spreadsheets/u/0/d/1skAByFoveXb7PussjJWUBnyl5H8K79LoNpLslRTttNU/htmlview" TargetMode="External"/><Relationship Id="rId285" Type="http://schemas.openxmlformats.org/officeDocument/2006/relationships/hyperlink" Target="https://docs.google.com/spreadsheets/d/1VaRJqWzCOJF2fCYuCsRFeaWlWxxJ8ITis0p3yf3wP08/edit" TargetMode="External"/><Relationship Id="rId163" Type="http://schemas.openxmlformats.org/officeDocument/2006/relationships/hyperlink" Target="https://leaked.cx/members/vxnnuntitled.35654/" TargetMode="External"/><Relationship Id="rId284" Type="http://schemas.openxmlformats.org/officeDocument/2006/relationships/hyperlink" Target="https://leaked.cx/members/lioaf.98889/" TargetMode="External"/><Relationship Id="rId162" Type="http://schemas.openxmlformats.org/officeDocument/2006/relationships/hyperlink" Target="https://docs.google.com/spreadsheets/d/1EqiP9dCrOx2KYeEyka-4gI1v2DmxXl4VixRiHqnbXfM/edit?gid=0" TargetMode="External"/><Relationship Id="rId283" Type="http://schemas.openxmlformats.org/officeDocument/2006/relationships/hyperlink" Target="https://docs.google.com/spreadsheets/d/14-A5ZdkghctPgvPSfRm48Er8_RC3ea_EeMh1gVaP-jE/edit" TargetMode="External"/><Relationship Id="rId169" Type="http://schemas.openxmlformats.org/officeDocument/2006/relationships/hyperlink" Target="https://docs.google.com/spreadsheets/d/1XvUyA2ykmJoBun7-mC4dVYmoqBsRYkBwW-QUfKSQspQ/edit?gid=902648198" TargetMode="External"/><Relationship Id="rId168" Type="http://schemas.openxmlformats.org/officeDocument/2006/relationships/hyperlink" Target="https://docs.google.com/spreadsheets/d/1YHAecEbAFcbHmEvuH9x0VUx9w0mQf7P06FxOvDX2caA/edit?gid=1483939796" TargetMode="External"/><Relationship Id="rId289" Type="http://schemas.openxmlformats.org/officeDocument/2006/relationships/hyperlink" Target="https://docs.google.com/spreadsheets/d/1fgZEJTgHGGpNhSJKLQqGRV_uhbC3wFsaVvGXaQEqYfw/edit?usp=sharing" TargetMode="External"/><Relationship Id="rId167" Type="http://schemas.openxmlformats.org/officeDocument/2006/relationships/hyperlink" Target="https://leaked.cx/members/impossiblewhopper.878/" TargetMode="External"/><Relationship Id="rId288" Type="http://schemas.openxmlformats.org/officeDocument/2006/relationships/hyperlink" Target="https://docs.google.com/spreadsheets/d/12qfhbZLuFZ2PCjbVO6qt58ah2tujancnrimG6uNwTG4/edit?gid=5635501" TargetMode="External"/><Relationship Id="rId166" Type="http://schemas.openxmlformats.org/officeDocument/2006/relationships/hyperlink" Target="https://docs.google.com/spreadsheets/d/1M_0MVQOEitqd4lWmSKkfnt0l8BXllqVl9JETtt975fQ/edit?gid=657880121" TargetMode="External"/><Relationship Id="rId287" Type="http://schemas.openxmlformats.org/officeDocument/2006/relationships/hyperlink" Target="https://docs.google.com/spreadsheets/d/15Lzy_eZFxU185IKTp48wgaIq86Yixn8dOfBssW6MVIM/edit" TargetMode="External"/><Relationship Id="rId161" Type="http://schemas.openxmlformats.org/officeDocument/2006/relationships/hyperlink" Target="https://leaked.cx/members/notok.112578/" TargetMode="External"/><Relationship Id="rId282" Type="http://schemas.openxmlformats.org/officeDocument/2006/relationships/hyperlink" Target="https://docs.google.com/spreadsheets/d/1TxyYnPGWzZKlMqGsG7d-W_CLiHmpIPEzibHpWCRyCdA/edit" TargetMode="External"/><Relationship Id="rId160" Type="http://schemas.openxmlformats.org/officeDocument/2006/relationships/hyperlink" Target="https://docs.google.com/spreadsheets/d/1eDyaVS7_db9w--D3erORgXswXTtv9yD0K0BFxjVLEp4/edit?usp=sharing" TargetMode="External"/><Relationship Id="rId281" Type="http://schemas.openxmlformats.org/officeDocument/2006/relationships/hyperlink" Target="https://docs.google.com/spreadsheets/d/1U6Bmxw6_uy6SqKfe-YqpqgVBaWKSzD4bnUZ9vNA5p5s/edit" TargetMode="External"/><Relationship Id="rId280" Type="http://schemas.openxmlformats.org/officeDocument/2006/relationships/hyperlink" Target="https://docs.google.com/spreadsheets/d/1GddjV5LE9nW3qjPRRy6JPwTu2d_V1j4AP5CyBgorGAA/edit" TargetMode="External"/><Relationship Id="rId159" Type="http://schemas.openxmlformats.org/officeDocument/2006/relationships/hyperlink" Target="https://leaked.cx/members/labrinth.229244/" TargetMode="External"/><Relationship Id="rId154" Type="http://schemas.openxmlformats.org/officeDocument/2006/relationships/hyperlink" Target="https://docs.google.com/spreadsheets/d/1IXtjgyqJyrM0oMJM2laH2kosdIYMbbHGGHUqHfVgPuE/edit" TargetMode="External"/><Relationship Id="rId275" Type="http://schemas.openxmlformats.org/officeDocument/2006/relationships/hyperlink" Target="https://leaked.cx/members/6961/" TargetMode="External"/><Relationship Id="rId396" Type="http://schemas.openxmlformats.org/officeDocument/2006/relationships/hyperlink" Target="https://docs.google.com/spreadsheets/d/12cbC3supghOjLIdDvSqPB2hT_YeF8SvN1CMtJSGVuk0/edit?gid=0" TargetMode="External"/><Relationship Id="rId153" Type="http://schemas.openxmlformats.org/officeDocument/2006/relationships/hyperlink" Target="https://docs.google.com/spreadsheets/d/1j77GozozsmEn48n1-EjLoYP46tUXvK3Ocx79urfnjLk/edit?usp=sharing" TargetMode="External"/><Relationship Id="rId274" Type="http://schemas.openxmlformats.org/officeDocument/2006/relationships/hyperlink" Target="https://docs.google.com/spreadsheets/d/1kC8sEKHDWWY6sTnrcg0Y_2eMfKm4eEh5oA08a4s5imM/edit?usp=sharing" TargetMode="External"/><Relationship Id="rId395" Type="http://schemas.openxmlformats.org/officeDocument/2006/relationships/hyperlink" Target="https://docs.google.com/spreadsheets/d/1545ogxg2mlN7dyAeYHJoLRKMWabOWmKtRN30tvDfVdQ/edit?gid=290632612" TargetMode="External"/><Relationship Id="rId152" Type="http://schemas.openxmlformats.org/officeDocument/2006/relationships/hyperlink" Target="https://leaked.cx/members/glorychild.13177/" TargetMode="External"/><Relationship Id="rId273" Type="http://schemas.openxmlformats.org/officeDocument/2006/relationships/hyperlink" Target="https://docs.google.com/spreadsheets/d/1P_BA-CIy05lDl9j1H06awxNqvXYJcD-KeBPVdgTO7Eo/edit?gid=1630289126" TargetMode="External"/><Relationship Id="rId394" Type="http://schemas.openxmlformats.org/officeDocument/2006/relationships/hyperlink" Target="https://leaked.cx/members/6961/" TargetMode="External"/><Relationship Id="rId151" Type="http://schemas.openxmlformats.org/officeDocument/2006/relationships/hyperlink" Target="https://docs.google.com/spreadsheets/d/1uuF4cextoP3D4cLTe4ekxXEsjfAGfDo6EKlejqzxXSk/edit" TargetMode="External"/><Relationship Id="rId272" Type="http://schemas.openxmlformats.org/officeDocument/2006/relationships/hyperlink" Target="https://leaked.cx/members/mirrorball.260662/" TargetMode="External"/><Relationship Id="rId393" Type="http://schemas.openxmlformats.org/officeDocument/2006/relationships/hyperlink" Target="https://docs.google.com/spreadsheets/d/11NsafmJLyxPfrO_OOfwZ4GKzynzoJDYHyNhUcofGJnM/edit?usp=sharing" TargetMode="External"/><Relationship Id="rId158" Type="http://schemas.openxmlformats.org/officeDocument/2006/relationships/hyperlink" Target="https://docs.google.com/spreadsheets/d/1T1wSkLkey-ijxPC_rfwXrQfUe8AwfxOoTp2BY3UmFvI/edit" TargetMode="External"/><Relationship Id="rId279" Type="http://schemas.openxmlformats.org/officeDocument/2006/relationships/hyperlink" Target="https://docs.google.com/spreadsheets/d/1RWWxJTmob0fKPmY62amc7Q6sXS0KKm36PtZhz2li_ok/edit?gid=1792554832" TargetMode="External"/><Relationship Id="rId157" Type="http://schemas.openxmlformats.org/officeDocument/2006/relationships/hyperlink" Target="https://leaked.cx/members/joey8696.24160/" TargetMode="External"/><Relationship Id="rId278" Type="http://schemas.openxmlformats.org/officeDocument/2006/relationships/hyperlink" Target="https://leaked.cx/members/3607/" TargetMode="External"/><Relationship Id="rId399" Type="http://schemas.openxmlformats.org/officeDocument/2006/relationships/hyperlink" Target="https://leaked.cx/members/2588/" TargetMode="External"/><Relationship Id="rId156" Type="http://schemas.openxmlformats.org/officeDocument/2006/relationships/hyperlink" Target="https://docs.google.com/spreadsheets/d/1dG9R8pS56qu6z4b9doOTWMN_uatsaECSbcA850FqTGA/edit" TargetMode="External"/><Relationship Id="rId277" Type="http://schemas.openxmlformats.org/officeDocument/2006/relationships/hyperlink" Target="https://docs.google.com/spreadsheets/d/14TXHFK_25arf1nIkFXkLmOfVs1Yz1e0dz-pTIGqF9OE/edit" TargetMode="External"/><Relationship Id="rId398" Type="http://schemas.openxmlformats.org/officeDocument/2006/relationships/hyperlink" Target="https://docs.google.com/spreadsheets/d/e/2PACX-1vSEtuqLumr9b6yw9fFzOXBjIO-tAEueaGS7gF43CP4hqasaLcRU8Sg0aDsrwPNtSvD6eLIaGkpELcmi/pubhtml" TargetMode="External"/><Relationship Id="rId155" Type="http://schemas.openxmlformats.org/officeDocument/2006/relationships/hyperlink" Target="https://leaked.cx/members/1298/" TargetMode="External"/><Relationship Id="rId276" Type="http://schemas.openxmlformats.org/officeDocument/2006/relationships/hyperlink" Target="https://docs.google.com/spreadsheets/d/10nylZvaRyD25I28_y9pVor_fzdDCya0EFNFpF9EmKLQ/" TargetMode="External"/><Relationship Id="rId397" Type="http://schemas.openxmlformats.org/officeDocument/2006/relationships/hyperlink" Target="https://leaked.cx/members/glizz4x.230583/" TargetMode="External"/><Relationship Id="rId40" Type="http://schemas.openxmlformats.org/officeDocument/2006/relationships/hyperlink" Target="https://docs.google.com/spreadsheets/d/1HNCx_ZnSuU2D6OTO8gI4OIt9xeJAUH550uY4ww0sWdc/edit?usp=sharing" TargetMode="External"/><Relationship Id="rId42" Type="http://schemas.openxmlformats.org/officeDocument/2006/relationships/hyperlink" Target="https://docs.google.com/spreadsheets/d/1g3ejWlQNOiPz6lkquTXNAb6Vk3pnCH88eGmIHqXC2mw/edit?gid=1466156873" TargetMode="External"/><Relationship Id="rId41" Type="http://schemas.openxmlformats.org/officeDocument/2006/relationships/hyperlink" Target="https://docs.google.com/spreadsheets/d/1zoRNpy7Lvr-JzPqtQLLWRVVDbgKygpBaDf4cC-Lt6k4/edit" TargetMode="External"/><Relationship Id="rId44" Type="http://schemas.openxmlformats.org/officeDocument/2006/relationships/hyperlink" Target="https://madisonbeer.fandom.com/wiki/User:BringbackSeoul" TargetMode="External"/><Relationship Id="rId43" Type="http://schemas.openxmlformats.org/officeDocument/2006/relationships/hyperlink" Target="https://docs.google.com/spreadsheets/d/1GArvzS4dyr519XDRK2sIVrY0RUL9zLlnt8il-Vj7ThY/edit" TargetMode="External"/><Relationship Id="rId46" Type="http://schemas.openxmlformats.org/officeDocument/2006/relationships/hyperlink" Target="https://leaked.cx/members/madvilliany.169200/" TargetMode="External"/><Relationship Id="rId45" Type="http://schemas.openxmlformats.org/officeDocument/2006/relationships/hyperlink" Target="https://docs.google.com/spreadsheets/u/1/d/1zEbzMVXFXzuY4wLdPvdQA23lb3RwCSOKqWtHsllXNk8/edit?usp=drivesdk" TargetMode="External"/><Relationship Id="rId509" Type="http://schemas.openxmlformats.org/officeDocument/2006/relationships/hyperlink" Target="https://docs.google.com/spreadsheets/d/10nxKfjzuGTlvieAoDWJ8VcDPj2Jxy1bnNeLxzjLq2i8/edit?usp=sharing" TargetMode="External"/><Relationship Id="rId508" Type="http://schemas.openxmlformats.org/officeDocument/2006/relationships/hyperlink" Target="https://docs.google.com/spreadsheets/d/1olDfFJOhgUGoUu5YuSznISkFx7C5D9GjoHHTjYEUHfs/edit?gid=220824260" TargetMode="External"/><Relationship Id="rId629" Type="http://schemas.openxmlformats.org/officeDocument/2006/relationships/hyperlink" Target="https://docs.google.com/spreadsheets/d/1-njYcJF1BwZ2auQ46Uz0pMNRwkylxGEKdR2D4oS_sHk/edit?usp=sharing" TargetMode="External"/><Relationship Id="rId503" Type="http://schemas.openxmlformats.org/officeDocument/2006/relationships/hyperlink" Target="https://docs.google.com/spreadsheets/d/1Ug1y8HNvV7gy4eJQmuNgFVTsENFDXw4wjAnENo4-P8k/edit" TargetMode="External"/><Relationship Id="rId624" Type="http://schemas.openxmlformats.org/officeDocument/2006/relationships/hyperlink" Target="https://docs.google.com/spreadsheets/d/1FNvDiC75Fv3wvYBt1SQ9JpF2D5SR-LpPzJg2X7xGYQQ/edit" TargetMode="External"/><Relationship Id="rId502" Type="http://schemas.openxmlformats.org/officeDocument/2006/relationships/hyperlink" Target="https://leaked.cx/members/mirrorball.260662/" TargetMode="External"/><Relationship Id="rId623" Type="http://schemas.openxmlformats.org/officeDocument/2006/relationships/hyperlink" Target="https://docs.google.com/spreadsheets/d/16qN1IXwnltwU0g4K--yRfXRP-oQZ_jHHUHyt_xjejCs/edit?gid=1520634709" TargetMode="External"/><Relationship Id="rId501" Type="http://schemas.openxmlformats.org/officeDocument/2006/relationships/hyperlink" Target="https://docs.google.com/spreadsheets/d/1G-6aao4ImkLqClv_QmXJ_qlS83H9rUUI9JZ7f4lE9yE/edit" TargetMode="External"/><Relationship Id="rId622" Type="http://schemas.openxmlformats.org/officeDocument/2006/relationships/hyperlink" Target="https://docs.google.com/spreadsheets/d/1inoc1LL5bKIllJd5ZpllaIfJOMUn0f4S7JED_xH64yQ/edit" TargetMode="External"/><Relationship Id="rId500" Type="http://schemas.openxmlformats.org/officeDocument/2006/relationships/hyperlink" Target="https://docs.google.com/spreadsheets/d/1BHj4XdCBtEGd7s7txGV8V6JOlVJ6tyXqJ9I_kcYI3bA/edit" TargetMode="External"/><Relationship Id="rId621" Type="http://schemas.openxmlformats.org/officeDocument/2006/relationships/hyperlink" Target="https://docs.google.com/spreadsheets/d/17FyMI6p-sWT7FRmwvdhaRPrJmHHFAHEcYLizXGZ9-ec/edit?gid=756465555" TargetMode="External"/><Relationship Id="rId507" Type="http://schemas.openxmlformats.org/officeDocument/2006/relationships/hyperlink" Target="https://docs.google.com/spreadsheets/d/1gdOMYuVvdSW3ZByWQ8LEmkm4mRAAjgH6tToFLEcYc0c/edit" TargetMode="External"/><Relationship Id="rId628" Type="http://schemas.openxmlformats.org/officeDocument/2006/relationships/hyperlink" Target="https://leaked.cx/members/monatizd.66513/" TargetMode="External"/><Relationship Id="rId506" Type="http://schemas.openxmlformats.org/officeDocument/2006/relationships/hyperlink" Target="https://leaked.cx/members/518/" TargetMode="External"/><Relationship Id="rId627" Type="http://schemas.openxmlformats.org/officeDocument/2006/relationships/hyperlink" Target="https://docs.google.com/spreadsheets/d/1TdzAx-eOyUjshgX_4vzG6nSO76T3Lv7D3cbjdx5kDIM/edit?usp=sharing" TargetMode="External"/><Relationship Id="rId505" Type="http://schemas.openxmlformats.org/officeDocument/2006/relationships/hyperlink" Target="https://docs.google.com/spreadsheets/d/1fblyE_Y0wtv6LHeB8WKAGnMFJmvwUlHcycUhD0nXsAU/edit" TargetMode="External"/><Relationship Id="rId626" Type="http://schemas.openxmlformats.org/officeDocument/2006/relationships/hyperlink" Target="https://leaked.cx/members/6961/" TargetMode="External"/><Relationship Id="rId504" Type="http://schemas.openxmlformats.org/officeDocument/2006/relationships/hyperlink" Target="https://docs.google.com/spreadsheets/d/11fQ6bQPpyx83zM1HsM1B09Tc4BHu_9SJippAYloATPk/edit?usp=sharing" TargetMode="External"/><Relationship Id="rId625" Type="http://schemas.openxmlformats.org/officeDocument/2006/relationships/hyperlink" Target="https://docs.google.com/spreadsheets/d/1pvpJ4oH9wx2E5Kz98pZKxoy_zoeo9mVkCM7CHUyO8W0/edit" TargetMode="External"/><Relationship Id="rId48" Type="http://schemas.openxmlformats.org/officeDocument/2006/relationships/hyperlink" Target="https://docs.google.com/spreadsheets/d/1rhvQ9F8VRAj-jOyTLsvhORsVCyvcMRXJuGoDR1-z4jY/edit" TargetMode="External"/><Relationship Id="rId47" Type="http://schemas.openxmlformats.org/officeDocument/2006/relationships/hyperlink" Target="https://docs.google.com/spreadsheets/d/1ObIUgWL_3jnZ-1eoRqNXuhOoWr9QgQ98WyqKqWEg6Ko/edit?gid=94173821" TargetMode="External"/><Relationship Id="rId49" Type="http://schemas.openxmlformats.org/officeDocument/2006/relationships/hyperlink" Target="https://docs.google.com/spreadsheets/d/1EY8jO0hOALIUP76HGL_Jf6aqwRA9qc2cT_SLZhqjH6E/edit?gid=585347098" TargetMode="External"/><Relationship Id="rId620" Type="http://schemas.openxmlformats.org/officeDocument/2006/relationships/hyperlink" Target="https://docs.google.com/spreadsheets/d/1R6E6ccGMRfKVLWzqJPjXQ0L3Z7FbCiUCdSkF8ApG368/edit?gid=1876057069" TargetMode="External"/><Relationship Id="rId31" Type="http://schemas.openxmlformats.org/officeDocument/2006/relationships/hyperlink" Target="https://docs.google.com/spreadsheets/d/1IhfNqEOtwczA6JH52gv2feerMqlJEbaDV4bxaIr7gkI/edit?gid=2012820373" TargetMode="External"/><Relationship Id="rId30" Type="http://schemas.openxmlformats.org/officeDocument/2006/relationships/hyperlink" Target="https://docs.google.com/spreadsheets/d/1FPlWbXnx94y5FODJ2qniLf0BzViNSAmj6Xdfw1ZNwQ4/edit" TargetMode="External"/><Relationship Id="rId33" Type="http://schemas.openxmlformats.org/officeDocument/2006/relationships/hyperlink" Target="https://docs.google.com/spreadsheets/d/1OARID98xCqRaBr8gyQCvI3aD4jKQDGgtedyRaiP_pyo/edit?gid=300172461" TargetMode="External"/><Relationship Id="rId32" Type="http://schemas.openxmlformats.org/officeDocument/2006/relationships/hyperlink" Target="https://docs.google.com/spreadsheets/d/1DlEBHD-Fnqd5FE3UUIyThdqcBADkpJb0R3paqHbi90w/edit" TargetMode="External"/><Relationship Id="rId35" Type="http://schemas.openxmlformats.org/officeDocument/2006/relationships/hyperlink" Target="https://leaked.cx/members/infisrael.97814/" TargetMode="External"/><Relationship Id="rId34" Type="http://schemas.openxmlformats.org/officeDocument/2006/relationships/hyperlink" Target="https://docs.google.com/spreadsheets/d/1ogXipStHPpqEMgCDvxpWXQ7Yzly3YZx6riP25ChoxNM/edit?gid=1228224808" TargetMode="External"/><Relationship Id="rId619" Type="http://schemas.openxmlformats.org/officeDocument/2006/relationships/hyperlink" Target="https://leaked.cx/members/518/" TargetMode="External"/><Relationship Id="rId618" Type="http://schemas.openxmlformats.org/officeDocument/2006/relationships/hyperlink" Target="https://docs.google.com/spreadsheets/d/1wTAafdjDZt4DkKmJ6MTMP4ctJXD5zYDvow0Y4Y6bB0I/edit?usp=sharing" TargetMode="External"/><Relationship Id="rId613" Type="http://schemas.openxmlformats.org/officeDocument/2006/relationships/hyperlink" Target="https://leaked.cx/members/867/" TargetMode="External"/><Relationship Id="rId612" Type="http://schemas.openxmlformats.org/officeDocument/2006/relationships/hyperlink" Target="https://docs.google.com/spreadsheets/d/1fDQXnTEIqzApYAY7GH6AwZOA2Zmt8TFKiVMyCgBa4iA/edit" TargetMode="External"/><Relationship Id="rId611" Type="http://schemas.openxmlformats.org/officeDocument/2006/relationships/hyperlink" Target="https://leaked.cx/members/367/" TargetMode="External"/><Relationship Id="rId610" Type="http://schemas.openxmlformats.org/officeDocument/2006/relationships/hyperlink" Target="https://docs.google.com/spreadsheets/d/1a8_li_D3rG0iDLqT9AGZsRVojlEyhO_nb735cRpyUvE/edit" TargetMode="External"/><Relationship Id="rId617" Type="http://schemas.openxmlformats.org/officeDocument/2006/relationships/hyperlink" Target="https://docs.google.com/spreadsheets/d/1H6oR0bs1_sNUL-QbqXJwEzTNGBqV_Z7ejGQGbikk37k/edit" TargetMode="External"/><Relationship Id="rId616" Type="http://schemas.openxmlformats.org/officeDocument/2006/relationships/hyperlink" Target="https://leaked.cx/members/867/" TargetMode="External"/><Relationship Id="rId615" Type="http://schemas.openxmlformats.org/officeDocument/2006/relationships/hyperlink" Target="https://docs.google.com/spreadsheets/u/0/d/1KN1eE89gaCsf8Lh_mnjxjfrz7HNQd7V833uxMPibZkU/htmlview" TargetMode="External"/><Relationship Id="rId614" Type="http://schemas.openxmlformats.org/officeDocument/2006/relationships/hyperlink" Target="https://docs.google.com/spreadsheets/d/1-44cL1Ofnt1TE8zv3K6DkzNqi7CiRplUTL7fx9zPI-M/edit?gid=0" TargetMode="External"/><Relationship Id="rId37" Type="http://schemas.openxmlformats.org/officeDocument/2006/relationships/hyperlink" Target="https://docs.google.com/spreadsheets/d/1_9MGewuG666HA1KSnqjDRZyK18BRAdxRK7yUqxHOGLE/edit" TargetMode="External"/><Relationship Id="rId36" Type="http://schemas.openxmlformats.org/officeDocument/2006/relationships/hyperlink" Target="https://docs.google.com/spreadsheets/d/1fj9HcbyLbu5NGwJzbl1lExQud3FNKv-JUU6NY4OKM9Y/edit?usp=sharing" TargetMode="External"/><Relationship Id="rId39" Type="http://schemas.openxmlformats.org/officeDocument/2006/relationships/hyperlink" Target="https://docs.google.com/spreadsheets/d/1zqqdIds1iwnx4lh29iF1IlraeuqfGhxH9qLNlWOnryo/edit?gid=1160569231" TargetMode="External"/><Relationship Id="rId38" Type="http://schemas.openxmlformats.org/officeDocument/2006/relationships/hyperlink" Target="https://docs.google.com/spreadsheets/d/15UwihAVwPeS6eIE1FE1J6v7xiBYFkculVrzhMSIcEew/edit?gid=0" TargetMode="External"/><Relationship Id="rId20" Type="http://schemas.openxmlformats.org/officeDocument/2006/relationships/hyperlink" Target="https://docs.google.com/spreadsheets/d/1x9tTOOqH5WpKOoptdQzABSN_x8oZbMgzIGlGH9w1IKA/edit?pli=1&amp;gid=1792554832" TargetMode="External"/><Relationship Id="rId22" Type="http://schemas.openxmlformats.org/officeDocument/2006/relationships/hyperlink" Target="https://docs.google.com/spreadsheets/d/1wlztKH_bwoTDtMZFm8-lYqzZWLCGf-XqE-gea-nGR0Y/edit" TargetMode="External"/><Relationship Id="rId21" Type="http://schemas.openxmlformats.org/officeDocument/2006/relationships/hyperlink" Target="https://leaked.cx/members/grimr3xx.200342/" TargetMode="External"/><Relationship Id="rId24" Type="http://schemas.openxmlformats.org/officeDocument/2006/relationships/hyperlink" Target="https://docs.google.com/spreadsheets/d/1F-0vYFU1_F3IdZTAN5-H0YWvzhW88vg95AmVxZxoCEM/edit?gid=1792554832" TargetMode="External"/><Relationship Id="rId23" Type="http://schemas.openxmlformats.org/officeDocument/2006/relationships/hyperlink" Target="https://leaked.cx/members/monatizd.66513/" TargetMode="External"/><Relationship Id="rId409" Type="http://schemas.openxmlformats.org/officeDocument/2006/relationships/hyperlink" Target="https://docs.google.com/spreadsheets/d/1inLqHXfTLm5CPpEE2tUoTepm8CjUZ1UgB9iIEzurF5A/edit" TargetMode="External"/><Relationship Id="rId404" Type="http://schemas.openxmlformats.org/officeDocument/2006/relationships/hyperlink" Target="https://docs.google.com/spreadsheets/d/1tsPcry41W5i2x4aDQpaRfrKhiCab_YCJ3XV7nhfaZpM/edit" TargetMode="External"/><Relationship Id="rId525" Type="http://schemas.openxmlformats.org/officeDocument/2006/relationships/hyperlink" Target="https://docs.google.com/spreadsheets/d/1gHCN8bRLQPLz0jRRS2UBN9cZbgPLK8VSnAwAEJHzk9I/edit?gid=1721773079" TargetMode="External"/><Relationship Id="rId646" Type="http://schemas.openxmlformats.org/officeDocument/2006/relationships/hyperlink" Target="https://docs.google.com/spreadsheets/d/1-YsBGzZVLBw_Dnm1tgndRJoRkPtS5WKW1XmPBbKPcS0/edit?gid=0" TargetMode="External"/><Relationship Id="rId403" Type="http://schemas.openxmlformats.org/officeDocument/2006/relationships/hyperlink" Target="https://docs.google.com/spreadsheets/d/18qbdP3-Eoezdra8KLYv6ZUW_yy2I3iid2pDF-K1Czyk/edit?gid=415494178" TargetMode="External"/><Relationship Id="rId524" Type="http://schemas.openxmlformats.org/officeDocument/2006/relationships/hyperlink" Target="https://docs.google.com/spreadsheets/d/1kSkxcpZgLqNb3ms5gdGcAL04cg4ylA_MwbRLVemVPoY/edit?usp=sharing" TargetMode="External"/><Relationship Id="rId645" Type="http://schemas.openxmlformats.org/officeDocument/2006/relationships/hyperlink" Target="https://docs.google.com/spreadsheets/d/11PU52grDwUcblNjO5Fli_CJiBtMyc-11YpJCuW62qTY/edit" TargetMode="External"/><Relationship Id="rId402" Type="http://schemas.openxmlformats.org/officeDocument/2006/relationships/hyperlink" Target="https://leaked.cx/members/6961/" TargetMode="External"/><Relationship Id="rId523" Type="http://schemas.openxmlformats.org/officeDocument/2006/relationships/hyperlink" Target="https://leaked.cx/members/darkstakerz.112896/" TargetMode="External"/><Relationship Id="rId644" Type="http://schemas.openxmlformats.org/officeDocument/2006/relationships/hyperlink" Target="https://docs.google.com/spreadsheets/d/1IK9NEjkSk9ln_qzfjD41dcMKAlaBMcekTJBQsuTKbS0/edit?usp=sharing" TargetMode="External"/><Relationship Id="rId401" Type="http://schemas.openxmlformats.org/officeDocument/2006/relationships/hyperlink" Target="https://docs.google.com/spreadsheets/d/1Mk2Q7SBd0dd3U6TshBwlo8vtf3KAFGIBav6zanOcB4A/edit?usp=sharing" TargetMode="External"/><Relationship Id="rId522" Type="http://schemas.openxmlformats.org/officeDocument/2006/relationships/hyperlink" Target="https://docs.google.com/spreadsheets/d/1jFWSNxv4mUenqn6pcOmUyRkPCuwRNxWQLe-w-Zb86VI/edit?gid=473729015" TargetMode="External"/><Relationship Id="rId643" Type="http://schemas.openxmlformats.org/officeDocument/2006/relationships/hyperlink" Target="https://leaked.cx/members/slothsavedearth.182368/" TargetMode="External"/><Relationship Id="rId408" Type="http://schemas.openxmlformats.org/officeDocument/2006/relationships/hyperlink" Target="https://leaked.cx/members/inde_ed.518/" TargetMode="External"/><Relationship Id="rId529" Type="http://schemas.openxmlformats.org/officeDocument/2006/relationships/hyperlink" Target="https://leaked.cx/members/1298/" TargetMode="External"/><Relationship Id="rId407" Type="http://schemas.openxmlformats.org/officeDocument/2006/relationships/hyperlink" Target="https://docs.google.com/spreadsheets/d/1hG4Qxb75FMQXiqTa-k393lv557zZ7zPT-lX4lUGT4NM/edit" TargetMode="External"/><Relationship Id="rId528" Type="http://schemas.openxmlformats.org/officeDocument/2006/relationships/hyperlink" Target="https://docs.google.com/spreadsheets/d/11s3VvFmPKPxcs-ZDJe6nmao5cBjab9Sp0uqAZ3-MyDc/edit" TargetMode="External"/><Relationship Id="rId649" Type="http://schemas.openxmlformats.org/officeDocument/2006/relationships/hyperlink" Target="https://docs.google.com/spreadsheets/d/12F6NiZjW1jVkWP3Be9auscqfkFIGO617SxPnIAt48Og/edit" TargetMode="External"/><Relationship Id="rId406" Type="http://schemas.openxmlformats.org/officeDocument/2006/relationships/hyperlink" Target="https://docs.google.com/spreadsheets/d/1kF3KZUjtwiJxxP0GCXJ0VmX7bA2JdwnKa-j1GCaoeC8/edit?gid=1214485872" TargetMode="External"/><Relationship Id="rId527" Type="http://schemas.openxmlformats.org/officeDocument/2006/relationships/hyperlink" Target="https://docs.google.com/spreadsheets/d/1S695-f_ZckQByFgHy-FVNHojxrG0sqVqy-bQNYdK0c8/edit" TargetMode="External"/><Relationship Id="rId648" Type="http://schemas.openxmlformats.org/officeDocument/2006/relationships/hyperlink" Target="https://leaked.cx/members/vr-vlone.9470/" TargetMode="External"/><Relationship Id="rId405" Type="http://schemas.openxmlformats.org/officeDocument/2006/relationships/hyperlink" Target="https://leaked.cx/members/475/" TargetMode="External"/><Relationship Id="rId526" Type="http://schemas.openxmlformats.org/officeDocument/2006/relationships/hyperlink" Target="https://docs.google.com/spreadsheets/d/1lfFXBYjIAjnDbs2M6B2vtaD6ZRTBTneS9Z1Y66FDRpM/edit" TargetMode="External"/><Relationship Id="rId647" Type="http://schemas.openxmlformats.org/officeDocument/2006/relationships/hyperlink" Target="https://docs.google.com/spreadsheets/d/1TiUyuiXWCy5A9VTJJBoCgFqv0YapdjbEPLTrso8CTfs/edit" TargetMode="External"/><Relationship Id="rId26" Type="http://schemas.openxmlformats.org/officeDocument/2006/relationships/hyperlink" Target="https://docs.google.com/spreadsheets/d/1hjMtB-acUEpXYkR6TWQVeVoUzSLrAVIdy1lMoM6aFFw/edit" TargetMode="External"/><Relationship Id="rId25" Type="http://schemas.openxmlformats.org/officeDocument/2006/relationships/hyperlink" Target="https://docs.google.com/spreadsheets/d/15eM2g5vJWJIRl1qRYZoGgbKxUXRqIANRKLykqM7ps2M/edit?gid=1520634709" TargetMode="External"/><Relationship Id="rId28" Type="http://schemas.openxmlformats.org/officeDocument/2006/relationships/hyperlink" Target="https://docs.google.com/spreadsheets/d/1qjN2OaBVhulG0U9G-PXbmtwSfah1qazIiydK42A1Dk0/edit" TargetMode="External"/><Relationship Id="rId27" Type="http://schemas.openxmlformats.org/officeDocument/2006/relationships/hyperlink" Target="https://docs.google.com/spreadsheets/d/18GwItf2M92QimNMAbUCfFsxCkiHlkf8DPJPLWHAcoxQ/edit?gid=1202580443" TargetMode="External"/><Relationship Id="rId400" Type="http://schemas.openxmlformats.org/officeDocument/2006/relationships/hyperlink" Target="https://docs.google.com/spreadsheets/d/1ha-GIYjvocGvfbufGfvw1ppz2XOqMXLaPBA4ewCBcl0/edit?usp=sharing" TargetMode="External"/><Relationship Id="rId521" Type="http://schemas.openxmlformats.org/officeDocument/2006/relationships/hyperlink" Target="https://leaked.cx/members/518/" TargetMode="External"/><Relationship Id="rId642" Type="http://schemas.openxmlformats.org/officeDocument/2006/relationships/hyperlink" Target="https://docs.google.com/spreadsheets/d/1_dFPF4tSdIuwRUj_UXUFz5qeNVJm-9lCl3zhIGXt0wI/edit" TargetMode="External"/><Relationship Id="rId29" Type="http://schemas.openxmlformats.org/officeDocument/2006/relationships/hyperlink" Target="https://leaked.cx/members/monatizd.66513/" TargetMode="External"/><Relationship Id="rId520" Type="http://schemas.openxmlformats.org/officeDocument/2006/relationships/hyperlink" Target="https://docs.google.com/spreadsheets/d/1oFFGtGJ7liKPbw_Y9uAxbxzGDq_UQNDnNMDb-qQZS80/edit" TargetMode="External"/><Relationship Id="rId641" Type="http://schemas.openxmlformats.org/officeDocument/2006/relationships/hyperlink" Target="https://docs.google.com/spreadsheets/d/1B4tLycf_6mq_t5e5FqFYHrMO1T9P43hj-eDv_EmL47A/edit" TargetMode="External"/><Relationship Id="rId640" Type="http://schemas.openxmlformats.org/officeDocument/2006/relationships/hyperlink" Target="https://docs.google.com/spreadsheets/d/1GkNscF4cMdldugf3gRzVkAXoPHQ67LNv9SHKRuYmr1E/edit?gid=689862787" TargetMode="External"/><Relationship Id="rId11" Type="http://schemas.openxmlformats.org/officeDocument/2006/relationships/hyperlink" Target="https://docs.google.com/spreadsheets/d/1oDE9gTnEG7ufPQIOMjLTegfI47qtgNCxngmxxHZL4qA/edit" TargetMode="External"/><Relationship Id="rId10" Type="http://schemas.openxmlformats.org/officeDocument/2006/relationships/hyperlink" Target="https://docs.google.com/spreadsheets/d/1CPS-eYOvFW-TncZblCyOzo0fTcvNJ2-yFt-Qmteg0H0/edit?usp=sharing" TargetMode="External"/><Relationship Id="rId13" Type="http://schemas.openxmlformats.org/officeDocument/2006/relationships/hyperlink" Target="https://docs.google.com/spreadsheets/d/1eyBjj7qPxIT_P93RaSPZf5hTJemGi5jMqSJF777OsdE/edit" TargetMode="External"/><Relationship Id="rId12" Type="http://schemas.openxmlformats.org/officeDocument/2006/relationships/hyperlink" Target="https://leaked.cx/members/43228/" TargetMode="External"/><Relationship Id="rId519" Type="http://schemas.openxmlformats.org/officeDocument/2006/relationships/hyperlink" Target="https://docs.google.com/spreadsheets/d/1Cr7Apky8BczOxNflY2PSTg9W31ARrrUCjdqk1Qn4VD8/edit" TargetMode="External"/><Relationship Id="rId514" Type="http://schemas.openxmlformats.org/officeDocument/2006/relationships/hyperlink" Target="https://docs.google.com/spreadsheets/d/15uaznL6a31-f64Z1DEliS0CsowIEw7R8FflxLgtICVQ/edit?gid=0" TargetMode="External"/><Relationship Id="rId635" Type="http://schemas.openxmlformats.org/officeDocument/2006/relationships/hyperlink" Target="https://docs.google.com/spreadsheets/d/1S-oXxvDMZh2xzvSXrV-Fj69OzRWrZl4xwWHCwz3p8TY/edit" TargetMode="External"/><Relationship Id="rId513" Type="http://schemas.openxmlformats.org/officeDocument/2006/relationships/hyperlink" Target="https://docs.google.com/spreadsheets/d/1ivoRJskby8zykhH_szifY4a1HIQCTnVh6c2WfIfMbkM/edit?gid=0" TargetMode="External"/><Relationship Id="rId634" Type="http://schemas.openxmlformats.org/officeDocument/2006/relationships/hyperlink" Target="https://docs.google.com/spreadsheets/d/1Ca3vRAuWXeaRFImLUez7SAkfnRVmlIBlG3bQymOXw2c/edit?usp=drivesdk" TargetMode="External"/><Relationship Id="rId512" Type="http://schemas.openxmlformats.org/officeDocument/2006/relationships/hyperlink" Target="https://docs.google.com/spreadsheets/d/1EddOGo-jbB1dqcXlVeSqrfvJkUceLUTgmPEBw4TjqCw/edit" TargetMode="External"/><Relationship Id="rId633" Type="http://schemas.openxmlformats.org/officeDocument/2006/relationships/hyperlink" Target="https://docs.google.com/spreadsheets/d/1XR4A-TAojE_1EUXushbfxoKxjMrh0GcL2Z3XZHKCmbI/edit?gid=42918278" TargetMode="External"/><Relationship Id="rId511" Type="http://schemas.openxmlformats.org/officeDocument/2006/relationships/hyperlink" Target="https://docs.google.com/spreadsheets/d/12iGihNLwLuCHufFIT_v1EgK9J4aXDLbRHcYTa_3gydg/edit?gid=0" TargetMode="External"/><Relationship Id="rId632" Type="http://schemas.openxmlformats.org/officeDocument/2006/relationships/hyperlink" Target="https://docs.google.com/spreadsheets/d/11rr10x_ZrimdnylZ9ESUVZDkAORPJb7OEb065muZKVY/edit?usp=drivesdk" TargetMode="External"/><Relationship Id="rId518" Type="http://schemas.openxmlformats.org/officeDocument/2006/relationships/hyperlink" Target="https://docs.google.com/spreadsheets/d/1kFNyKAG5FgyZZcSvCVQrfN4R5onYke814Qep10W725A/edit" TargetMode="External"/><Relationship Id="rId639" Type="http://schemas.openxmlformats.org/officeDocument/2006/relationships/hyperlink" Target="https://docs.google.com/spreadsheets/d/1_NjFkevi7tbhqAGHSfgaEsKrzRgvPePUeCLv0GG2GgU/edit?gid=306146520" TargetMode="External"/><Relationship Id="rId517" Type="http://schemas.openxmlformats.org/officeDocument/2006/relationships/hyperlink" Target="https://docs.google.com/spreadsheets/d/1MJzPD7_GoW4olDNBBq32xhC8OXvwLZW337u7C-s9GIk/edit?gid=330300044" TargetMode="External"/><Relationship Id="rId638" Type="http://schemas.openxmlformats.org/officeDocument/2006/relationships/hyperlink" Target="https://docs.google.com/spreadsheets/d/1abHieI_Uloarr9luFqjONk4giiNBAG9Ok95qb7uKVWM/edit?gid=306146520" TargetMode="External"/><Relationship Id="rId516" Type="http://schemas.openxmlformats.org/officeDocument/2006/relationships/hyperlink" Target="https://docs.google.com/spreadsheets/d/1vu4M8Lj4jP46cWVs3I4CtPvhlWCeAcOY2mJXSJFmfaU/edit?usp=sharing" TargetMode="External"/><Relationship Id="rId637" Type="http://schemas.openxmlformats.org/officeDocument/2006/relationships/hyperlink" Target="https://docs.google.com/spreadsheets/d/1TV_3sdeL4R9zlhQ07A5nEYS6P411TjTiGfTP4-KmZMw/edit?gid=0" TargetMode="External"/><Relationship Id="rId515" Type="http://schemas.openxmlformats.org/officeDocument/2006/relationships/hyperlink" Target="https://docs.google.com/spreadsheets/d/1eTG3yX43hEuuWOpZzM_2WF0RYqXJhKsBUP2z2wCHy94/edit?gid=779331793" TargetMode="External"/><Relationship Id="rId636" Type="http://schemas.openxmlformats.org/officeDocument/2006/relationships/hyperlink" Target="https://leaked.cx/members/108531/" TargetMode="External"/><Relationship Id="rId15" Type="http://schemas.openxmlformats.org/officeDocument/2006/relationships/hyperlink" Target="https://docs.google.com/spreadsheets/d/1_NwxP5mGGEj7stY0Dr_hI_Pb4m8LBIyt3Cb-OoTJPtc/edit" TargetMode="External"/><Relationship Id="rId14" Type="http://schemas.openxmlformats.org/officeDocument/2006/relationships/hyperlink" Target="https://docs.google.com/spreadsheets/d/1J16EyxHqZD4m0VZ6g6SoY_1GC21TU7P2kk9FeteSKvE/edit?gid=2018221909" TargetMode="External"/><Relationship Id="rId17" Type="http://schemas.openxmlformats.org/officeDocument/2006/relationships/hyperlink" Target="https://leaked.cx/members/brimcoole.244214/" TargetMode="External"/><Relationship Id="rId16" Type="http://schemas.openxmlformats.org/officeDocument/2006/relationships/hyperlink" Target="https://docs.google.com/spreadsheets/d/1b3kzo8hF6K5odTJIjoMEtV3qrw7g5rG_zW25K66UWEY/edit?gid=0" TargetMode="External"/><Relationship Id="rId19" Type="http://schemas.openxmlformats.org/officeDocument/2006/relationships/hyperlink" Target="https://leaked.cx/members/slothsavedearth.182368/" TargetMode="External"/><Relationship Id="rId510" Type="http://schemas.openxmlformats.org/officeDocument/2006/relationships/hyperlink" Target="https://leaked.cx/members/172/" TargetMode="External"/><Relationship Id="rId631" Type="http://schemas.openxmlformats.org/officeDocument/2006/relationships/hyperlink" Target="https://docs.google.com/spreadsheets/d/1md_JK1_qgVPo-OEitBtqvHUg1Yz6egBS3-r-O5g7wvA/edit?usp=sharing" TargetMode="External"/><Relationship Id="rId18" Type="http://schemas.openxmlformats.org/officeDocument/2006/relationships/hyperlink" Target="https://docs.google.com/spreadsheets/d/1hbMpsZTravgTgLny76rqq04RbsYJBHBJtmBz1sT013k/edit" TargetMode="External"/><Relationship Id="rId630" Type="http://schemas.openxmlformats.org/officeDocument/2006/relationships/hyperlink" Target="https://docs.google.com/spreadsheets/d/1jmc1dG979NvZ7UeAkL-BgFuM193f9xBIaFB9_XlsZ5Y/edit?usp=sharing" TargetMode="External"/><Relationship Id="rId84" Type="http://schemas.openxmlformats.org/officeDocument/2006/relationships/hyperlink" Target="https://docs.google.com/spreadsheets/d/1bAAb6E7_r-9TWlHuKY_re-KZwU2yt_3tbWGTZcKu_Wc/edit?gid=0" TargetMode="External"/><Relationship Id="rId83" Type="http://schemas.openxmlformats.org/officeDocument/2006/relationships/hyperlink" Target="https://docs.google.com/spreadsheets/d/12zc2reK5y8XP6SQhv1ujQtiG9VpJy7yDWwDuE-S-wpc/edit?gid=0" TargetMode="External"/><Relationship Id="rId86" Type="http://schemas.openxmlformats.org/officeDocument/2006/relationships/hyperlink" Target="https://leaked.cx/members/random-asian-man.256558/" TargetMode="External"/><Relationship Id="rId85" Type="http://schemas.openxmlformats.org/officeDocument/2006/relationships/hyperlink" Target="https://docs.google.com/spreadsheets/d/1i0OISTGJvNe3vc6TKpO7vRtMJ2Re0y64eAwi1F5y26c/edit" TargetMode="External"/><Relationship Id="rId88" Type="http://schemas.openxmlformats.org/officeDocument/2006/relationships/hyperlink" Target="https://discord.gg/aihub" TargetMode="External"/><Relationship Id="rId87" Type="http://schemas.openxmlformats.org/officeDocument/2006/relationships/hyperlink" Target="https://docs.google.com/spreadsheets/d/1qzeFdpUPr7E0jOFwWSXd8LF30ZLjz1CSVEBiG8gPHTU/edit" TargetMode="External"/><Relationship Id="rId89" Type="http://schemas.openxmlformats.org/officeDocument/2006/relationships/hyperlink" Target="https://docs.google.com/spreadsheets/d/1KDY06JO-n9DebhdUE_w_ufk93wSaelRJs6XlqzE19IU/edit?gid=1852690675" TargetMode="External"/><Relationship Id="rId80" Type="http://schemas.openxmlformats.org/officeDocument/2006/relationships/hyperlink" Target="https://docs.google.com/spreadsheets/d/1wKq7lSERmXYutRFxipNbFFc-DUdqhVXWWlFnqkzwRFA/edit?usp=sharing" TargetMode="External"/><Relationship Id="rId82" Type="http://schemas.openxmlformats.org/officeDocument/2006/relationships/hyperlink" Target="https://leaked.cx/members/firez.63763/" TargetMode="External"/><Relationship Id="rId81" Type="http://schemas.openxmlformats.org/officeDocument/2006/relationships/hyperlink" Target="https://docs.google.com/spreadsheets/d/1FUzAZyTCgFTVxQ--qbCAS2bUk4dsAw6ASxwjURPHbyI" TargetMode="External"/><Relationship Id="rId73" Type="http://schemas.openxmlformats.org/officeDocument/2006/relationships/hyperlink" Target="https://docs.google.com/spreadsheets/d/1oVbHDhR5vMFr1OCZFE6saCnRdRIcbqmUMqQBJiIKb_Q/edit" TargetMode="External"/><Relationship Id="rId72" Type="http://schemas.openxmlformats.org/officeDocument/2006/relationships/hyperlink" Target="https://leaked.cx/members/noavbs.117786/" TargetMode="External"/><Relationship Id="rId75" Type="http://schemas.openxmlformats.org/officeDocument/2006/relationships/hyperlink" Target="https://docs.google.com/spreadsheets/d/1n15Im4plMmRLhLSOduP7_Q92BAuihVUtS4lDQLPpHbk/edit" TargetMode="External"/><Relationship Id="rId74" Type="http://schemas.openxmlformats.org/officeDocument/2006/relationships/hyperlink" Target="https://leaked.cx/members/518/" TargetMode="External"/><Relationship Id="rId77" Type="http://schemas.openxmlformats.org/officeDocument/2006/relationships/hyperlink" Target="https://docs.google.com/spreadsheets/d/1jwWRA1YZ-B40fPuaxpURPEWaPDqJzhjxWZAJiHzUcOM/edit?gid=2127967519" TargetMode="External"/><Relationship Id="rId76" Type="http://schemas.openxmlformats.org/officeDocument/2006/relationships/hyperlink" Target="https://leaked.cx/members/542/" TargetMode="External"/><Relationship Id="rId79" Type="http://schemas.openxmlformats.org/officeDocument/2006/relationships/hyperlink" Target="https://docs.google.com/spreadsheets/d/1dA2h1kQffOmUUeCy6YMu8IYdGGqnhnWuabKdK7emyyU/edit?gid=1275210512" TargetMode="External"/><Relationship Id="rId78" Type="http://schemas.openxmlformats.org/officeDocument/2006/relationships/hyperlink" Target="https://docs.google.com/spreadsheets/d/10b5EFPYc5Qhn3A7arsruyeVOYdU4Ab9TuQqELV9joa8/edit?gid=0" TargetMode="External"/><Relationship Id="rId71" Type="http://schemas.openxmlformats.org/officeDocument/2006/relationships/hyperlink" Target="https://docs.google.com/spreadsheets/d/11I_l0_yeZE7iwGzmAeWPBs10QWvDmYdwcC7aKz-pfO8/edit" TargetMode="External"/><Relationship Id="rId70" Type="http://schemas.openxmlformats.org/officeDocument/2006/relationships/hyperlink" Target="https://leaked.cx/members/netta.235931/" TargetMode="External"/><Relationship Id="rId62" Type="http://schemas.openxmlformats.org/officeDocument/2006/relationships/hyperlink" Target="https://docs.google.com/spreadsheets/d/10NdIn1iVdHxt0XbZmssh7pw7p7bsbFML6hwDIF4hMvU/edit" TargetMode="External"/><Relationship Id="rId61" Type="http://schemas.openxmlformats.org/officeDocument/2006/relationships/hyperlink" Target="https://docs.google.com/spreadsheets/d/1Lyqc9CH9MPsdRb5ISk5NCWO3LMezLFTq7RFAthenOA0/edit?usp=sharing" TargetMode="External"/><Relationship Id="rId64" Type="http://schemas.openxmlformats.org/officeDocument/2006/relationships/hyperlink" Target="https://docs.google.com/spreadsheets/d/1AXukDK3k5Est81hchg8Rsc_BL3Mz7DfP45rAQCgiIsc/edit" TargetMode="External"/><Relationship Id="rId63" Type="http://schemas.openxmlformats.org/officeDocument/2006/relationships/hyperlink" Target="https://leaked.cx/members/selenaontop.200287/" TargetMode="External"/><Relationship Id="rId66" Type="http://schemas.openxmlformats.org/officeDocument/2006/relationships/hyperlink" Target="https://docs.google.com/spreadsheets/d/1ZuhpJKkFe5saYfftrsqEhgB2a5jT1adFNjNQwdDUZPw/edit?gid=1290736512" TargetMode="External"/><Relationship Id="rId65" Type="http://schemas.openxmlformats.org/officeDocument/2006/relationships/hyperlink" Target="https://docs.google.com/spreadsheets/d/1j7_2JVQ2eyaVA6vEQT89R8XhOXUR8KTJbVgTUm_ZD88/edit" TargetMode="External"/><Relationship Id="rId68" Type="http://schemas.openxmlformats.org/officeDocument/2006/relationships/hyperlink" Target="https://docs.google.com/spreadsheets/d/13yCSXxHCBhNGzO6kBGr_MMmRDNLu9j4X10vn_CSBuG4/edit?gid=306146520" TargetMode="External"/><Relationship Id="rId67" Type="http://schemas.openxmlformats.org/officeDocument/2006/relationships/hyperlink" Target="https://docs.google.com/spreadsheets/d/1Ts7m74Qhnqy_50l2dLUWpAa0rVswvTuR9o1IJNEliSk/edit?usp=sharing" TargetMode="External"/><Relationship Id="rId609" Type="http://schemas.openxmlformats.org/officeDocument/2006/relationships/hyperlink" Target="https://docs.google.com/spreadsheets/d/1F88FHHxY6fa9Q0jUChoPSn6G1LCtD0P534SqjtHgZw8/edit?gid=503467644" TargetMode="External"/><Relationship Id="rId608" Type="http://schemas.openxmlformats.org/officeDocument/2006/relationships/hyperlink" Target="https://docs.google.com/spreadsheets/d/1y34Zmg8AtI1FZmwOFzUCusLSE3KuwpNKpFdeOQfnuBc/edit?gid=1792554832" TargetMode="External"/><Relationship Id="rId607" Type="http://schemas.openxmlformats.org/officeDocument/2006/relationships/hyperlink" Target="https://docs.google.com/spreadsheets/d/1dTTzRtVx8iUDViabUwKzCr7jKFIlTho5YMmydnFzKEc/edit?usp=sharing" TargetMode="External"/><Relationship Id="rId60" Type="http://schemas.openxmlformats.org/officeDocument/2006/relationships/hyperlink" Target="https://leaked.cx/members/milk12.270505/" TargetMode="External"/><Relationship Id="rId602" Type="http://schemas.openxmlformats.org/officeDocument/2006/relationships/hyperlink" Target="https://docs.google.com/spreadsheets/d/1jpgnxjwrAKEuhze8UC8r8Ax2ZdNgGRdVZ_REQg3L-hU/edit" TargetMode="External"/><Relationship Id="rId601" Type="http://schemas.openxmlformats.org/officeDocument/2006/relationships/hyperlink" Target="https://docs.google.com/spreadsheets/d/1hXksvQRYqhHMEnF4sK8R66NYR_H1qSnQeUyTTg_uj0Y/edit" TargetMode="External"/><Relationship Id="rId600" Type="http://schemas.openxmlformats.org/officeDocument/2006/relationships/hyperlink" Target="https://leaked.cx/members/5045/" TargetMode="External"/><Relationship Id="rId606" Type="http://schemas.openxmlformats.org/officeDocument/2006/relationships/hyperlink" Target="https://docs.google.com/spreadsheets/d/e/2PACX-1vS6kX9D6BPvafzeTXX-QTPlw-sCmcT3S2ILGN7JbyMygBZd0QUfOMv1laweekr3JQSVh7U4c46my2U5/pubhtml" TargetMode="External"/><Relationship Id="rId605" Type="http://schemas.openxmlformats.org/officeDocument/2006/relationships/hyperlink" Target="https://leaked.cx/members/5045/" TargetMode="External"/><Relationship Id="rId604" Type="http://schemas.openxmlformats.org/officeDocument/2006/relationships/hyperlink" Target="https://docs.google.com/spreadsheets/d/12gM94_cLnTfE7Ue8vpwem2QXYvf_y_k2vECbzYz5twE/edit" TargetMode="External"/><Relationship Id="rId603" Type="http://schemas.openxmlformats.org/officeDocument/2006/relationships/hyperlink" Target="https://leaked.cx/members/19/" TargetMode="External"/><Relationship Id="rId69" Type="http://schemas.openxmlformats.org/officeDocument/2006/relationships/hyperlink" Target="https://docs.google.com/spreadsheets/d/1JIx2n6x0TQCftUa5MFrfqU-XhAq2C5jqpmj6KTEoaXU/edit?gid=0" TargetMode="External"/><Relationship Id="rId51" Type="http://schemas.openxmlformats.org/officeDocument/2006/relationships/hyperlink" Target="https://docs.google.com/spreadsheets/d/1P81402MjF8lgeXp7AceonKmPTKb3ZMEMX0pay5_BNJY/" TargetMode="External"/><Relationship Id="rId50" Type="http://schemas.openxmlformats.org/officeDocument/2006/relationships/hyperlink" Target="https://docs.google.com/spreadsheets/d/1guNCg4c5AOuKjNJcxM14wPrU5xgqv7GBXHv1_nDeyss/edit" TargetMode="External"/><Relationship Id="rId53" Type="http://schemas.openxmlformats.org/officeDocument/2006/relationships/hyperlink" Target="https://docs.google.com/spreadsheets/d/1rAU0sktd1GKpqo_AAWBtkXy10Px3BB_dnK9yJoN0umw/edit" TargetMode="External"/><Relationship Id="rId52" Type="http://schemas.openxmlformats.org/officeDocument/2006/relationships/hyperlink" Target="https://docs.google.com/spreadsheets/d/1Z_c3abjaM10CjGaJ5yjDqaEWB8YnDVuDaAJCp0EJBu8/edit?gid=1151463948" TargetMode="External"/><Relationship Id="rId55" Type="http://schemas.openxmlformats.org/officeDocument/2006/relationships/hyperlink" Target="https://docs.google.com/spreadsheets/d/1-Kd8molYeR1WpmWR81DqmSCGng3g-AVmZfgd752kh3M/edit" TargetMode="External"/><Relationship Id="rId54" Type="http://schemas.openxmlformats.org/officeDocument/2006/relationships/hyperlink" Target="https://leaked.cx/members/run4w.176834/" TargetMode="External"/><Relationship Id="rId57" Type="http://schemas.openxmlformats.org/officeDocument/2006/relationships/hyperlink" Target="https://docs.google.com/spreadsheets/d/1OUNNIFtTigm4XvJNMIFZP9kaTvmvBit6Yy43lZXGYQc/edit?gid=0" TargetMode="External"/><Relationship Id="rId56" Type="http://schemas.openxmlformats.org/officeDocument/2006/relationships/hyperlink" Target="https://leaked.cx/members/finalxninja.172/" TargetMode="External"/><Relationship Id="rId59" Type="http://schemas.openxmlformats.org/officeDocument/2006/relationships/hyperlink" Target="https://docs.google.com/spreadsheets/d/1XDdYqcxbozqNE-2Dh8HlQt4KsUiFLdo2NrAzelweFKs/edit?gid=1631842705" TargetMode="External"/><Relationship Id="rId58" Type="http://schemas.openxmlformats.org/officeDocument/2006/relationships/hyperlink" Target="https://docs.google.com/spreadsheets/u/3/d/1HMqjw55sCPUGyI_UBc-JcO881FHzUTX08NvQY9oa61k/htmlview" TargetMode="External"/><Relationship Id="rId590" Type="http://schemas.openxmlformats.org/officeDocument/2006/relationships/hyperlink" Target="https://leaked.cx/members/meanttobeiconic.5902/" TargetMode="External"/><Relationship Id="rId107" Type="http://schemas.openxmlformats.org/officeDocument/2006/relationships/hyperlink" Target="https://docs.google.com/spreadsheets/d/1Gk4Xacaw_IeqqcBm_1M_p4Gx3siGoIlwUp8d7hSnrAI/edit" TargetMode="External"/><Relationship Id="rId228" Type="http://schemas.openxmlformats.org/officeDocument/2006/relationships/hyperlink" Target="https://docs.google.com/spreadsheets/d/1uL6pENIpeX8O8oNTMC9GVL0WoJ0YL1YnQWBnWkEjhaI/edit?gid=1374254140" TargetMode="External"/><Relationship Id="rId349" Type="http://schemas.openxmlformats.org/officeDocument/2006/relationships/hyperlink" Target="https://leaked.cx/members/2340/" TargetMode="External"/><Relationship Id="rId106" Type="http://schemas.openxmlformats.org/officeDocument/2006/relationships/hyperlink" Target="https://leaked.cx/members/867/" TargetMode="External"/><Relationship Id="rId227" Type="http://schemas.openxmlformats.org/officeDocument/2006/relationships/hyperlink" Target="https://docs.google.com/spreadsheets/d/1yJsfK8jH1SyGCwM7iY1XRjrd4LgIqjAfIl50Qy_9o8Q/edit" TargetMode="External"/><Relationship Id="rId348" Type="http://schemas.openxmlformats.org/officeDocument/2006/relationships/hyperlink" Target="https://docs.google.com/spreadsheets/d/1xVb5K2TN_LVvU9nTS39n65xigjd2PXEfv5Uxf6ktsE0/edit" TargetMode="External"/><Relationship Id="rId469" Type="http://schemas.openxmlformats.org/officeDocument/2006/relationships/hyperlink" Target="https://docs.google.com/spreadsheets/d/1BcHxwNWZj3vZ8S8gyHiVDUeHI2w_TgiioMz4Dkg7npM/edit" TargetMode="External"/><Relationship Id="rId105" Type="http://schemas.openxmlformats.org/officeDocument/2006/relationships/hyperlink" Target="https://docs.google.com/spreadsheets/d/1EnVfwL51_-bS8Ts5ZLsev__dPyamxdMv2ak8uwPvTUA/edit" TargetMode="External"/><Relationship Id="rId226" Type="http://schemas.openxmlformats.org/officeDocument/2006/relationships/hyperlink" Target="https://leaked.cx/members/34519/" TargetMode="External"/><Relationship Id="rId347" Type="http://schemas.openxmlformats.org/officeDocument/2006/relationships/hyperlink" Target="https://leaked.cx/members/mirrorball.260662/" TargetMode="External"/><Relationship Id="rId468" Type="http://schemas.openxmlformats.org/officeDocument/2006/relationships/hyperlink" Target="https://docs.google.com/spreadsheets/d/1i59TKrIZ1OvFFPJFuOMw1VXlvyzaVOH0Wb0vVJp9BTw/edit" TargetMode="External"/><Relationship Id="rId589" Type="http://schemas.openxmlformats.org/officeDocument/2006/relationships/hyperlink" Target="https://docs.google.com/spreadsheets/d/1to4ZPK7_FRxtLgvDg3mD5YMSTAOMAFyAXquIjYwz-u8/edit" TargetMode="External"/><Relationship Id="rId104" Type="http://schemas.openxmlformats.org/officeDocument/2006/relationships/hyperlink" Target="https://leaked.cx/members/8891/" TargetMode="External"/><Relationship Id="rId225" Type="http://schemas.openxmlformats.org/officeDocument/2006/relationships/hyperlink" Target="https://docs.google.com/spreadsheets/d/1Xeoh2lXnO93BTFpwTH4IzZSfPHouC1wBdyUDx-Qamjs/edit" TargetMode="External"/><Relationship Id="rId346" Type="http://schemas.openxmlformats.org/officeDocument/2006/relationships/hyperlink" Target="https://docs.google.com/spreadsheets/d/1hIEDlowTMh_pkXpCCshG5Z32LEg9r00LV5v5vGhPzqY/edit" TargetMode="External"/><Relationship Id="rId467" Type="http://schemas.openxmlformats.org/officeDocument/2006/relationships/hyperlink" Target="https://leaked.cx/members/run4w.176834/" TargetMode="External"/><Relationship Id="rId588" Type="http://schemas.openxmlformats.org/officeDocument/2006/relationships/hyperlink" Target="https://leaked.cx/members/lioaf.98889/" TargetMode="External"/><Relationship Id="rId109" Type="http://schemas.openxmlformats.org/officeDocument/2006/relationships/hyperlink" Target="https://docs.google.com/spreadsheets/d/1eOpb5vJGKhPthHDblR5MWletHPpH3HZEEO9pvy_3ypE/edit" TargetMode="External"/><Relationship Id="rId108" Type="http://schemas.openxmlformats.org/officeDocument/2006/relationships/hyperlink" Target="https://leaked.cx/members/30785/" TargetMode="External"/><Relationship Id="rId229" Type="http://schemas.openxmlformats.org/officeDocument/2006/relationships/hyperlink" Target="https://docs.google.com/spreadsheets/d/1VP0mGlfR_6nCDcq1S28JQgtbwKP9qzWFJY1R91meQso/edit" TargetMode="External"/><Relationship Id="rId220" Type="http://schemas.openxmlformats.org/officeDocument/2006/relationships/hyperlink" Target="https://docs.google.com/spreadsheets/d/1RaAzCb3IAg0FZas9dsAMqU785xw1sDYIvx3-SVFEVsY/edit?gid=306146520" TargetMode="External"/><Relationship Id="rId341" Type="http://schemas.openxmlformats.org/officeDocument/2006/relationships/hyperlink" Target="https://docs.google.com/spreadsheets/d/1Krol237KAh9PPi7SpWSciSjJdS0_FCKKa_WeNYv47ok/edit?gid=0" TargetMode="External"/><Relationship Id="rId462" Type="http://schemas.openxmlformats.org/officeDocument/2006/relationships/hyperlink" Target="https://leaked.cx/members/4101/" TargetMode="External"/><Relationship Id="rId583" Type="http://schemas.openxmlformats.org/officeDocument/2006/relationships/hyperlink" Target="https://docs.google.com/spreadsheets/d/1HISW5L6rWvEW-ZtHrUQRBbjwfOYTrTuzi5fgPkwtObQ/edit" TargetMode="External"/><Relationship Id="rId340" Type="http://schemas.openxmlformats.org/officeDocument/2006/relationships/hyperlink" Target="https://docs.google.com/spreadsheets/d/1c_bl_8Uek0YR8p3tANqL8ESNXjfQMz_tfVTMJp8NeuY/edit?usp=drivesdk" TargetMode="External"/><Relationship Id="rId461" Type="http://schemas.openxmlformats.org/officeDocument/2006/relationships/hyperlink" Target="https://docs.google.com/spreadsheets/u/0/d/1s4FJnE5rd8x-JThCm1aAUsrZ_6hZL2B2qNf2oZMlrl8/htmlview" TargetMode="External"/><Relationship Id="rId582" Type="http://schemas.openxmlformats.org/officeDocument/2006/relationships/hyperlink" Target="https://leaked.cx/members/41904/" TargetMode="External"/><Relationship Id="rId460" Type="http://schemas.openxmlformats.org/officeDocument/2006/relationships/hyperlink" Target="https://docs.google.com/spreadsheets/d/1tgEB-L2zA5VCkLNyMueg73yZREUxJUMJ5GcrX9BvUns/edit?usp=sharing" TargetMode="External"/><Relationship Id="rId581" Type="http://schemas.openxmlformats.org/officeDocument/2006/relationships/hyperlink" Target="https://docs.google.com/spreadsheets/d/1aBYvCXXRnHKsNL3j-07nASGZcSwY98UAnFa66X0vdJg/edit" TargetMode="External"/><Relationship Id="rId580" Type="http://schemas.openxmlformats.org/officeDocument/2006/relationships/hyperlink" Target="https://docs.google.com/spreadsheets/d/1O9eU6_IQz6XaUcnW4AAHqIn5bVoYriyDwPbuzTgbRRQ/edit?usp=sharing" TargetMode="External"/><Relationship Id="rId103" Type="http://schemas.openxmlformats.org/officeDocument/2006/relationships/hyperlink" Target="https://docs.google.com/spreadsheets/d/1kXTksc2lcj44dt7_20P4UlC0DAM4GFS4Jmz7HEnSsOw/edit" TargetMode="External"/><Relationship Id="rId224" Type="http://schemas.openxmlformats.org/officeDocument/2006/relationships/hyperlink" Target="https://leaked.cx/members/579/" TargetMode="External"/><Relationship Id="rId345" Type="http://schemas.openxmlformats.org/officeDocument/2006/relationships/hyperlink" Target="https://docs.google.com/spreadsheets/d/1IeYP8Ta-2DsALDP3Vzn0fLkrG-juPy4AltRalLA5TTI/edit?gid=1757353602" TargetMode="External"/><Relationship Id="rId466" Type="http://schemas.openxmlformats.org/officeDocument/2006/relationships/hyperlink" Target="https://docs.google.com/spreadsheets/d/13Ek6Aqcw6VoTH66uxeiUz_eiVsG8VrkMQyKLHWSSLOU/edit?gid=0" TargetMode="External"/><Relationship Id="rId587" Type="http://schemas.openxmlformats.org/officeDocument/2006/relationships/hyperlink" Target="https://docs.google.com/spreadsheets/d/1-zyjhDdgKvCpoVZ2gAJ5NwEdfElp0MPiCGhF-bmTXM8/edit?gid=1880738736" TargetMode="External"/><Relationship Id="rId102" Type="http://schemas.openxmlformats.org/officeDocument/2006/relationships/hyperlink" Target="https://leaked.cx/members/518/" TargetMode="External"/><Relationship Id="rId223" Type="http://schemas.openxmlformats.org/officeDocument/2006/relationships/hyperlink" Target="https://docs.google.com/spreadsheets/d/1gzD1-xMwzvsk0U9G2emMM35i5nINaZG3qFlQ3Vl18v8/edit" TargetMode="External"/><Relationship Id="rId344" Type="http://schemas.openxmlformats.org/officeDocument/2006/relationships/hyperlink" Target="https://docs.google.com/spreadsheets/d/1jqfX4i0AbAikkPG1YRp40CnaglBCwqsAi5NWVOHkGMA/edit?gid=306146520" TargetMode="External"/><Relationship Id="rId465" Type="http://schemas.openxmlformats.org/officeDocument/2006/relationships/hyperlink" Target="https://docs.google.com/spreadsheets/d/1d1KGn1E4sfHfOtVVCnPNsfar4UM5dQwmIDJXbmvgJ1w/edit?usp=drivesdk" TargetMode="External"/><Relationship Id="rId586" Type="http://schemas.openxmlformats.org/officeDocument/2006/relationships/hyperlink" Target="https://leaked.cx/members/inde_ed.518/" TargetMode="External"/><Relationship Id="rId101" Type="http://schemas.openxmlformats.org/officeDocument/2006/relationships/hyperlink" Target="https://docs.google.com/spreadsheets/d/1JpuQcs_H2BsuHi-Xjsdh6IID0hqwJ3Kwie90WZOXuxs/edit?usp=sharing" TargetMode="External"/><Relationship Id="rId222" Type="http://schemas.openxmlformats.org/officeDocument/2006/relationships/hyperlink" Target="https://leaked.cx/members/run4w.176834/" TargetMode="External"/><Relationship Id="rId343" Type="http://schemas.openxmlformats.org/officeDocument/2006/relationships/hyperlink" Target="https://leaked.cx/members/19/" TargetMode="External"/><Relationship Id="rId464" Type="http://schemas.openxmlformats.org/officeDocument/2006/relationships/hyperlink" Target="https://leaked.cx/members/monatizd.66513/" TargetMode="External"/><Relationship Id="rId585" Type="http://schemas.openxmlformats.org/officeDocument/2006/relationships/hyperlink" Target="https://docs.google.com/spreadsheets/d/1JncPnYfOuIKXH9fkl6Gru9Sj9aZ6Wk-wKF-Bb90SKms/edit" TargetMode="External"/><Relationship Id="rId100" Type="http://schemas.openxmlformats.org/officeDocument/2006/relationships/hyperlink" Target="https://leaked.cx/members/jay-z.867/" TargetMode="External"/><Relationship Id="rId221" Type="http://schemas.openxmlformats.org/officeDocument/2006/relationships/hyperlink" Target="https://docs.google.com/spreadsheets/d/1P2inSuDEuS_kp45qDAXJpb_hmj__Lj409bytyp4xiw8/edit?gid=0" TargetMode="External"/><Relationship Id="rId342" Type="http://schemas.openxmlformats.org/officeDocument/2006/relationships/hyperlink" Target="https://docs.google.com/spreadsheets/d/1O2hx6bV-iNKVBoqzKdLFTimcFtgKu-bSNLGWvRdcyPc/edit" TargetMode="External"/><Relationship Id="rId463" Type="http://schemas.openxmlformats.org/officeDocument/2006/relationships/hyperlink" Target="https://docs.google.com/spreadsheets/d/1AoKGzPa8qVzR75Ma9vQH3HVB7kaQ4_pmPdVDfg9pluw/edit?gid=415494178" TargetMode="External"/><Relationship Id="rId584" Type="http://schemas.openxmlformats.org/officeDocument/2006/relationships/hyperlink" Target="https://leaked.cx/members/9495/" TargetMode="External"/><Relationship Id="rId217" Type="http://schemas.openxmlformats.org/officeDocument/2006/relationships/hyperlink" Target="https://docs.google.com/spreadsheets/d/1e_bWTzbDHTV68u0ml48ZENCI5-BnIFbyOJQdSPG04-Q/edit?usp=sharing" TargetMode="External"/><Relationship Id="rId338" Type="http://schemas.openxmlformats.org/officeDocument/2006/relationships/hyperlink" Target="https://docs.google.com/spreadsheets/d/1mxCMg9x-AcDkY2j156ebS4VHLnTM-ibH7yuhX0EezTg/edit?gid=503467644" TargetMode="External"/><Relationship Id="rId459" Type="http://schemas.openxmlformats.org/officeDocument/2006/relationships/hyperlink" Target="https://leaked.cx/members/inde_ed.518/" TargetMode="External"/><Relationship Id="rId216" Type="http://schemas.openxmlformats.org/officeDocument/2006/relationships/hyperlink" Target="https://docs.google.com/spreadsheets/d/1Pyi72FNT6KWuQE3g4BmIDCV26HMfKFcE650Duyia43o/edit?gid=788157788" TargetMode="External"/><Relationship Id="rId337" Type="http://schemas.openxmlformats.org/officeDocument/2006/relationships/hyperlink" Target="https://leaked.cx/members/2340/" TargetMode="External"/><Relationship Id="rId458" Type="http://schemas.openxmlformats.org/officeDocument/2006/relationships/hyperlink" Target="https://leaked.cx/threads/other-genre-tracker-megathread.1756/post-1105711" TargetMode="External"/><Relationship Id="rId579" Type="http://schemas.openxmlformats.org/officeDocument/2006/relationships/hyperlink" Target="https://leaked.cx/members/rojas999.26396/" TargetMode="External"/><Relationship Id="rId215" Type="http://schemas.openxmlformats.org/officeDocument/2006/relationships/hyperlink" Target="https://docs.google.com/spreadsheets/d/1t0KtTUiB68rItYX04dioGL2mxnftXk2hFrPovIA7vCE/edit?usp=sharing" TargetMode="External"/><Relationship Id="rId336" Type="http://schemas.openxmlformats.org/officeDocument/2006/relationships/hyperlink" Target="https://docs.google.com/spreadsheets/d/1KSTBtdaHkz6qUi9joaZN1U5dksMno2Ym71KiQ6w9mCo/edit" TargetMode="External"/><Relationship Id="rId457" Type="http://schemas.openxmlformats.org/officeDocument/2006/relationships/hyperlink" Target="https://docs.google.com/spreadsheets/d/16BiHIX6f_pj2pyeH-6UfwKpYtV8TD4nfP5IqHyYvlxk/edit?gid=152832389" TargetMode="External"/><Relationship Id="rId578" Type="http://schemas.openxmlformats.org/officeDocument/2006/relationships/hyperlink" Target="https://docs.google.com/spreadsheets/d/1KrZM7GA-DeWqUWA4vaxYnY7d0rqxaQyuLhW8LUeh8sk/edit" TargetMode="External"/><Relationship Id="rId214" Type="http://schemas.openxmlformats.org/officeDocument/2006/relationships/hyperlink" Target="https://docs.google.com/spreadsheets/d/16wzspV6U33C0DZ1Q-jwBl4onRU_7E6aMl5_MhfVKqAs/edit?usp=sharing" TargetMode="External"/><Relationship Id="rId335" Type="http://schemas.openxmlformats.org/officeDocument/2006/relationships/hyperlink" Target="https://docs.google.com/spreadsheets/d/1DGtgZVIYr6QW8xRi5GreogbbkbUI1JpriJbwkZ_pkzg/edit?gid=0" TargetMode="External"/><Relationship Id="rId456" Type="http://schemas.openxmlformats.org/officeDocument/2006/relationships/hyperlink" Target="https://docs.google.com/spreadsheets/d/1iN6RCKmAX9iIfxHfwglIpnm3IoiYR7IkNTy3yrnRyks/edit?gid=1228224808" TargetMode="External"/><Relationship Id="rId577" Type="http://schemas.openxmlformats.org/officeDocument/2006/relationships/hyperlink" Target="https://docs.google.com/spreadsheets/d/1NLx9U-A_Xi78HlyQzfbLCbAHiyxSk2Jxf06g6J5oypQ/edit?gid=306146520" TargetMode="External"/><Relationship Id="rId219" Type="http://schemas.openxmlformats.org/officeDocument/2006/relationships/hyperlink" Target="https://docs.google.com/spreadsheets/d/1FXLcfk_OVkRKEjKwkp-DQW4EtMSyZcwuxvVf_RGZNWQ/edit?gid=306146520" TargetMode="External"/><Relationship Id="rId218" Type="http://schemas.openxmlformats.org/officeDocument/2006/relationships/hyperlink" Target="https://docs.google.com/spreadsheets/d/1yGRwG49vl7jX7VgFCgo2ZBZTFIFzVuA8roRbb07xe40/edit?usp=sharing" TargetMode="External"/><Relationship Id="rId339" Type="http://schemas.openxmlformats.org/officeDocument/2006/relationships/hyperlink" Target="https://docs.google.com/spreadsheets/d/1YwFmb2jRhomAr-z4aFPKAwWJkYHTf2QfqFyeK6X7yFY/edit?gid=1581791943" TargetMode="External"/><Relationship Id="rId330" Type="http://schemas.openxmlformats.org/officeDocument/2006/relationships/hyperlink" Target="https://leaked.cx/members/6961/" TargetMode="External"/><Relationship Id="rId451" Type="http://schemas.openxmlformats.org/officeDocument/2006/relationships/hyperlink" Target="https://docs.google.com/spreadsheets/d/1GArvzS4dyr519XDRK2sIVrY0RUL9zLlnt8il-Vj7ThY/edit" TargetMode="External"/><Relationship Id="rId572" Type="http://schemas.openxmlformats.org/officeDocument/2006/relationships/hyperlink" Target="https://leaked.cx/members/capri.367/" TargetMode="External"/><Relationship Id="rId450" Type="http://schemas.openxmlformats.org/officeDocument/2006/relationships/hyperlink" Target="https://docs.google.com/spreadsheets/d/1HNRAnK06TvtNco0G2_uHkl1eRrkX0-2EeBLeZ2y8eu4/edit" TargetMode="External"/><Relationship Id="rId571" Type="http://schemas.openxmlformats.org/officeDocument/2006/relationships/hyperlink" Target="https://docs.google.com/spreadsheets/d/1wOYfZcP-UGA5xN2AP6UGbFbRGm3ylvCPYDlZhHQ4Iqo/edit" TargetMode="External"/><Relationship Id="rId570" Type="http://schemas.openxmlformats.org/officeDocument/2006/relationships/hyperlink" Target="https://docs.google.com/spreadsheets/d/1I3WPANypl0dm6XxS8duPz-VuAnU-pFfeeE3cMrxSYug/edit" TargetMode="External"/><Relationship Id="rId213" Type="http://schemas.openxmlformats.org/officeDocument/2006/relationships/hyperlink" Target="https://docs.google.com/spreadsheets/d/1pogjtB01aiqXoc3Hun4wJZbWVA6eRerzX88BNnoyM2Y/edit" TargetMode="External"/><Relationship Id="rId334" Type="http://schemas.openxmlformats.org/officeDocument/2006/relationships/hyperlink" Target="https://leaked.cx/members/leok.134150/" TargetMode="External"/><Relationship Id="rId455" Type="http://schemas.openxmlformats.org/officeDocument/2006/relationships/hyperlink" Target="https://docs.google.com/spreadsheets/d/1IVS_2Uw8Lt7SUs0QcH0PZHPiMN73a-HQ9CESdTZS7xc/edit" TargetMode="External"/><Relationship Id="rId576" Type="http://schemas.openxmlformats.org/officeDocument/2006/relationships/hyperlink" Target="https://docs.google.com/spreadsheets/d/1ZuhpJKkFe5saYfftrsqEhgB2a5jT1adFNjNQwdDUZPw/edit?gid=1290736512" TargetMode="External"/><Relationship Id="rId212" Type="http://schemas.openxmlformats.org/officeDocument/2006/relationships/hyperlink" Target="https://docs.google.com/spreadsheets/d/1pkrp1EptVEj8I1Kzic6FeSnDO05WfaSMSsYZX1yUNO8/edit?gid=25638695" TargetMode="External"/><Relationship Id="rId333" Type="http://schemas.openxmlformats.org/officeDocument/2006/relationships/hyperlink" Target="https://docs.google.com/spreadsheets/d/1IkODXEAnM3o1cTJPLEf3-XD6rGYco9DucmuaqYOnHhw/edit" TargetMode="External"/><Relationship Id="rId454" Type="http://schemas.openxmlformats.org/officeDocument/2006/relationships/hyperlink" Target="https://docs.google.com/spreadsheets/d/1BSkmKuWBJyVZIQ2b3bs1azvSMVhpVde_wf5I1vOplK0/edit" TargetMode="External"/><Relationship Id="rId575" Type="http://schemas.openxmlformats.org/officeDocument/2006/relationships/hyperlink" Target="https://leaked.cx/members/monatizd.66513/" TargetMode="External"/><Relationship Id="rId211" Type="http://schemas.openxmlformats.org/officeDocument/2006/relationships/hyperlink" Target="https://leaked.cx/members/madvilliany.169200/" TargetMode="External"/><Relationship Id="rId332" Type="http://schemas.openxmlformats.org/officeDocument/2006/relationships/hyperlink" Target="https://leaked.cx/members/1500/" TargetMode="External"/><Relationship Id="rId453" Type="http://schemas.openxmlformats.org/officeDocument/2006/relationships/hyperlink" Target="https://docs.google.com/spreadsheets/d/1io02njaCQT09wbZTc7WpNiyE0zdssBxK8vCXXjwY8dE/edit?gid=1090919880" TargetMode="External"/><Relationship Id="rId574" Type="http://schemas.openxmlformats.org/officeDocument/2006/relationships/hyperlink" Target="https://docs.google.com/spreadsheets/d/1kJBsqYYwEOhJw7yuvRGO47r1xdwxlKuIkWFAjCy5_nU/edit?gid=780455670" TargetMode="External"/><Relationship Id="rId210" Type="http://schemas.openxmlformats.org/officeDocument/2006/relationships/hyperlink" Target="https://docs.google.com/spreadsheets/d/1ybtg3wbiB63eHKGv8_ZFek3qQIoRbB8DUYAWObfeDZI/edit" TargetMode="External"/><Relationship Id="rId331" Type="http://schemas.openxmlformats.org/officeDocument/2006/relationships/hyperlink" Target="https://docs.google.com/spreadsheets/u/2/d/14iOJlHRgLj8CoiPv_n9uAms85ougSkSBUh7iNJVeNDs/edit" TargetMode="External"/><Relationship Id="rId452" Type="http://schemas.openxmlformats.org/officeDocument/2006/relationships/hyperlink" Target="https://madisonbeer.fandom.com/wiki/User:BringbackSeoul" TargetMode="External"/><Relationship Id="rId573" Type="http://schemas.openxmlformats.org/officeDocument/2006/relationships/hyperlink" Target="https://docs.google.com/spreadsheets/d/15hYI-8geDvt5ts_ipqRorHbimpgtcLZwJtbCZzj4Gl8/edit?usp=sharing" TargetMode="External"/><Relationship Id="rId370" Type="http://schemas.openxmlformats.org/officeDocument/2006/relationships/hyperlink" Target="https://docs.google.com/spreadsheets/d/e/2PACX-1vTjBrDMLPv4pi6aOd_u1Z4GzUgislm0XHIlmx-02ZSx9WMCtpjx9hELAS1yxUXK_LAaQ6WFk6iGta4f/pubhtml" TargetMode="External"/><Relationship Id="rId491" Type="http://schemas.openxmlformats.org/officeDocument/2006/relationships/hyperlink" Target="https://docs.google.com/spreadsheets/d/1pu0X8u7qPXOXn2plg5-DvNN05CLYwoeYVtjIgNuC_TU/edit?gid=52147080" TargetMode="External"/><Relationship Id="rId490" Type="http://schemas.openxmlformats.org/officeDocument/2006/relationships/hyperlink" Target="https://docs.google.com/spreadsheets/d/1PS-gnIsbO1019Q-F1yG15muMPWzxHkieRH0anbYpWBc/edit?gid=392696525" TargetMode="External"/><Relationship Id="rId129" Type="http://schemas.openxmlformats.org/officeDocument/2006/relationships/hyperlink" Target="https://leaked.cx/members/8711/" TargetMode="External"/><Relationship Id="rId128" Type="http://schemas.openxmlformats.org/officeDocument/2006/relationships/hyperlink" Target="https://docs.google.com/spreadsheets/u/0/d/1-O0FcDsotNfH2lWs6iESqtSTUaO6g-eDx8DWtPePL0w/htmlview" TargetMode="External"/><Relationship Id="rId249" Type="http://schemas.openxmlformats.org/officeDocument/2006/relationships/hyperlink" Target="https://leaked.cx/members/6961/" TargetMode="External"/><Relationship Id="rId127" Type="http://schemas.openxmlformats.org/officeDocument/2006/relationships/hyperlink" Target="https://docs.google.com/spreadsheets/d/19FvRIlVG3J-H5WtxHry7CwB0VZ8JRJaJDlBpDKMGk04/edit" TargetMode="External"/><Relationship Id="rId248" Type="http://schemas.openxmlformats.org/officeDocument/2006/relationships/hyperlink" Target="https://docs.google.com/spreadsheets/d/1VSYYxSwQtfn4VQYLyCEbLfTbWXIy_TOX6RND4UymsUk/edit?usp=sharing" TargetMode="External"/><Relationship Id="rId369" Type="http://schemas.openxmlformats.org/officeDocument/2006/relationships/hyperlink" Target="https://leaked.cx/members/7725/" TargetMode="External"/><Relationship Id="rId126" Type="http://schemas.openxmlformats.org/officeDocument/2006/relationships/hyperlink" Target="https://leaked.cx/members/2361/" TargetMode="External"/><Relationship Id="rId247" Type="http://schemas.openxmlformats.org/officeDocument/2006/relationships/hyperlink" Target="https://docs.google.com/spreadsheets/d/1WsQu4DDuXaPywG_DGXG30TOmQeHF-924b8UdL-ZfZjo/edit" TargetMode="External"/><Relationship Id="rId368" Type="http://schemas.openxmlformats.org/officeDocument/2006/relationships/hyperlink" Target="https://docs.google.com/spreadsheets/d/1Uy1LZwv537AsAT8z_I3qbQPZcovhWSFK0z7vhEbVSU0/edit" TargetMode="External"/><Relationship Id="rId489" Type="http://schemas.openxmlformats.org/officeDocument/2006/relationships/hyperlink" Target="https://leaked.cx/members/5045/" TargetMode="External"/><Relationship Id="rId121" Type="http://schemas.openxmlformats.org/officeDocument/2006/relationships/hyperlink" Target="https://leaked.cx/members/24/" TargetMode="External"/><Relationship Id="rId242" Type="http://schemas.openxmlformats.org/officeDocument/2006/relationships/hyperlink" Target="https://docs.google.com/spreadsheets/d/1KwppW852lb9IXEjE8gIgkOGg-ZFtzDLPfmL_nvUOIys/edit?gid=1444591687" TargetMode="External"/><Relationship Id="rId363" Type="http://schemas.openxmlformats.org/officeDocument/2006/relationships/hyperlink" Target="https://leaked.cx/members/monatizd.66513/" TargetMode="External"/><Relationship Id="rId484" Type="http://schemas.openxmlformats.org/officeDocument/2006/relationships/hyperlink" Target="https://docs.google.com/spreadsheets/d/1No_p3kfh_2ecmmlO-XwtgGtgYxCv7rdde5KuCY0mTkY/edit" TargetMode="External"/><Relationship Id="rId120" Type="http://schemas.openxmlformats.org/officeDocument/2006/relationships/hyperlink" Target="https://docs.google.com/spreadsheets/d/1MVBKTgkGvxpQfptCBHOYVIjlnLARRS4hVnd7tipkPl4/edit?usp=sharing" TargetMode="External"/><Relationship Id="rId241" Type="http://schemas.openxmlformats.org/officeDocument/2006/relationships/hyperlink" Target="https://docs.google.com/spreadsheets/d/17fA8CEizs7IWvFrcWsN8b9XMz2FPw3r3Gum80BZksRY/edit?gid=147924297" TargetMode="External"/><Relationship Id="rId362" Type="http://schemas.openxmlformats.org/officeDocument/2006/relationships/hyperlink" Target="https://docs.google.com/spreadsheets/d/1kgHmWZM1oMR0DQUet8RtTNssVMVi77YvofHlh6F5sfg/edit?usp=sharing" TargetMode="External"/><Relationship Id="rId483" Type="http://schemas.openxmlformats.org/officeDocument/2006/relationships/hyperlink" Target="https://leaked.cx/members/2858/" TargetMode="External"/><Relationship Id="rId240" Type="http://schemas.openxmlformats.org/officeDocument/2006/relationships/hyperlink" Target="https://docs.google.com/spreadsheets/d/1z9a6BiP-ciHNRCRMVUt63_E1-qXhXOs9fGnoIYMii5M/edit" TargetMode="External"/><Relationship Id="rId361" Type="http://schemas.openxmlformats.org/officeDocument/2006/relationships/hyperlink" Target="https://leaked.cx/members/18469/" TargetMode="External"/><Relationship Id="rId482" Type="http://schemas.openxmlformats.org/officeDocument/2006/relationships/hyperlink" Target="https://docs.google.com/spreadsheets/d/1xiw-nyfRhizLuSa07FCv73yrMX0HgyhCuipTmcjKkvQ/edit" TargetMode="External"/><Relationship Id="rId360" Type="http://schemas.openxmlformats.org/officeDocument/2006/relationships/hyperlink" Target="https://docs.google.com/spreadsheets/d/1p6PtA1LZbd9bFskn1aUFVDVRBAEW04R4Pm0V4zMq4zQ/edit" TargetMode="External"/><Relationship Id="rId481" Type="http://schemas.openxmlformats.org/officeDocument/2006/relationships/hyperlink" Target="https://docs.google.com/spreadsheets/d/1TnALmkQdRX_spdUMLLamizAZYD3rERO_iGGzCqD-A6M/edit?usp=sharing" TargetMode="External"/><Relationship Id="rId125" Type="http://schemas.openxmlformats.org/officeDocument/2006/relationships/hyperlink" Target="https://docs.google.com/spreadsheets/d/1r3hjoNlAag_fv6Pby7-srz74KCTLWDZbSqOjnjmJd4Y/edit" TargetMode="External"/><Relationship Id="rId246" Type="http://schemas.openxmlformats.org/officeDocument/2006/relationships/hyperlink" Target="https://leaked.cx/members/776/" TargetMode="External"/><Relationship Id="rId367" Type="http://schemas.openxmlformats.org/officeDocument/2006/relationships/hyperlink" Target="https://leaked.cx/members/8891/" TargetMode="External"/><Relationship Id="rId488" Type="http://schemas.openxmlformats.org/officeDocument/2006/relationships/hyperlink" Target="https://docs.google.com/spreadsheets/d/1U4OGZv235dV4r87ZGdpX_LBkYdC8EUHuBg_OmWUxgXw/edit" TargetMode="External"/><Relationship Id="rId124" Type="http://schemas.openxmlformats.org/officeDocument/2006/relationships/hyperlink" Target="https://docs.google.com/spreadsheets/d/196TklYaGBkIr1wZKoTmL03uZByyjCJbTmuPNFKvUbB0/edit?gid=596058949" TargetMode="External"/><Relationship Id="rId245" Type="http://schemas.openxmlformats.org/officeDocument/2006/relationships/hyperlink" Target="https://docs.google.com/spreadsheets/d/1H4sofJeMazqIyHJhi51FzAitZL4t0myFcygknSFMTBQ/edit" TargetMode="External"/><Relationship Id="rId366" Type="http://schemas.openxmlformats.org/officeDocument/2006/relationships/hyperlink" Target="https://docs.google.com/spreadsheets/d/16LkLZ3miXfNGzQLI_3_X2zJsf6vb4-Ye7g02MwqdZOo/edit" TargetMode="External"/><Relationship Id="rId487" Type="http://schemas.openxmlformats.org/officeDocument/2006/relationships/hyperlink" Target="https://docs.google.com/spreadsheets/d/1-6dqjFxtvP-GxBXG7PppJjcueTnb7Y_RD44l7a6kef0/edit" TargetMode="External"/><Relationship Id="rId123" Type="http://schemas.openxmlformats.org/officeDocument/2006/relationships/hyperlink" Target="https://leaked.cx/members/58839/" TargetMode="External"/><Relationship Id="rId244" Type="http://schemas.openxmlformats.org/officeDocument/2006/relationships/hyperlink" Target="https://docs.google.com/spreadsheets/d/1CfmuUh4yuMpNFxDcvW3b96Hff08MwSSm8Um2uAPT52E/edit" TargetMode="External"/><Relationship Id="rId365" Type="http://schemas.openxmlformats.org/officeDocument/2006/relationships/hyperlink" Target="https://leaked.cx/members/172/" TargetMode="External"/><Relationship Id="rId486" Type="http://schemas.openxmlformats.org/officeDocument/2006/relationships/hyperlink" Target="https://docs.google.com/spreadsheets/d/1D51YvYshYEfrFJ42BdXZITEeXf4ye0i22Ih_xaLsPoA/edit" TargetMode="External"/><Relationship Id="rId122" Type="http://schemas.openxmlformats.org/officeDocument/2006/relationships/hyperlink" Target="https://docs.google.com/spreadsheets/d/1GH87oWsiQezDEkXDjq9kya1yRK-2WkWXPnYReRpMvjA/edit?gid=2046246281" TargetMode="External"/><Relationship Id="rId243" Type="http://schemas.openxmlformats.org/officeDocument/2006/relationships/hyperlink" Target="https://docs.google.com/spreadsheets/d/1x_4vMvthxw3B5m5MI1pVW7U-qbxVlhS0Bef9Tnqs6ls/edit?usp=sharing" TargetMode="External"/><Relationship Id="rId364" Type="http://schemas.openxmlformats.org/officeDocument/2006/relationships/hyperlink" Target="https://docs.google.com/spreadsheets/d/174Qxk5H7hn_TSVvcc1gDGIp02hPZ2H1z6hoFI32YdaA/edit" TargetMode="External"/><Relationship Id="rId485" Type="http://schemas.openxmlformats.org/officeDocument/2006/relationships/hyperlink" Target="https://leaked.cx/members/542/" TargetMode="External"/><Relationship Id="rId95" Type="http://schemas.openxmlformats.org/officeDocument/2006/relationships/hyperlink" Target="https://docs.google.com/spreadsheets/d/1A0hf10s0otKj5WWc765TgOQhi0yH4z2urz0nIWHqc8E/edit?usp=sharing" TargetMode="External"/><Relationship Id="rId94" Type="http://schemas.openxmlformats.org/officeDocument/2006/relationships/hyperlink" Target="https://leaked.cx/members/brimcoole.244214/" TargetMode="External"/><Relationship Id="rId97" Type="http://schemas.openxmlformats.org/officeDocument/2006/relationships/hyperlink" Target="https://docs.google.com/spreadsheets/d/17EjN1Q4F-FcKGWmZcjDYtCHk9VxwbHVhSrNyzxIb3xk/edit" TargetMode="External"/><Relationship Id="rId96" Type="http://schemas.openxmlformats.org/officeDocument/2006/relationships/hyperlink" Target="https://docs.google.com/spreadsheets/d/1DLqscBMvR2pi2bD__I3xaGrP7zV6ogS39PrdQkQXCMg/edit?gid=168005908" TargetMode="External"/><Relationship Id="rId99" Type="http://schemas.openxmlformats.org/officeDocument/2006/relationships/hyperlink" Target="https://docs.google.com/spreadsheets/d/162700v9WXnlARzwp49s2h_fGHOGZGT6BgvbRuaNsq0Q/edit" TargetMode="External"/><Relationship Id="rId480" Type="http://schemas.openxmlformats.org/officeDocument/2006/relationships/hyperlink" Target="https://docs.google.com/spreadsheets/d/1Dvj7Qp4_cCKUiiddmEYxIBe1pIt2YLPuCdOxA1U_a8A/edit" TargetMode="External"/><Relationship Id="rId98" Type="http://schemas.openxmlformats.org/officeDocument/2006/relationships/hyperlink" Target="https://docs.google.com/spreadsheets/d/1rtdjPkpufclNbMl5fI8sFqv1wDujz_LExp-Z-2yWubU/edit?usp=sharing" TargetMode="External"/><Relationship Id="rId91" Type="http://schemas.openxmlformats.org/officeDocument/2006/relationships/hyperlink" Target="https://docs.google.com/spreadsheets/d/1m5Z8CMbKvjLpV-iLd814_S9zGPoPMobbsYp-j6Y7vFc/edit?usp=sharing" TargetMode="External"/><Relationship Id="rId90" Type="http://schemas.openxmlformats.org/officeDocument/2006/relationships/hyperlink" Target="https://docs.google.com/spreadsheets/d/1jIuHLBSDSWACWKEwa8QxxGEdFQHddL2SvVWhW52nx1U/edit" TargetMode="External"/><Relationship Id="rId93" Type="http://schemas.openxmlformats.org/officeDocument/2006/relationships/hyperlink" Target="https://docs.google.com/spreadsheets/d/1UmXl6aQEtd_7Pu40-FVDmsrOqLbszGYhu6cJcEQRots/edit?gid=1686779664" TargetMode="External"/><Relationship Id="rId92" Type="http://schemas.openxmlformats.org/officeDocument/2006/relationships/hyperlink" Target="https://docs.google.com/spreadsheets/u/0/d/1UyNRgP4q_UANPRboTq9uyGdW74qx601Vs92avYrMHjs/edit" TargetMode="External"/><Relationship Id="rId118" Type="http://schemas.openxmlformats.org/officeDocument/2006/relationships/hyperlink" Target="https://docs.google.com/spreadsheets/u/3/d/1PV15r6OaScF7A7znOwL5BW_LZ8tZhroeASLFPiKY9qw/htmlview" TargetMode="External"/><Relationship Id="rId239" Type="http://schemas.openxmlformats.org/officeDocument/2006/relationships/hyperlink" Target="https://docs.google.com/spreadsheets/d/e/2PACX-1vQG3sKhpSi8HTWbKSWAIXHZ7reD9ht-7QIvWllT3Le6o5V-V51id2kobBBjGN_EtQ2_cukgcmwnK0W0/pubhtml" TargetMode="External"/><Relationship Id="rId117" Type="http://schemas.openxmlformats.org/officeDocument/2006/relationships/hyperlink" Target="https://leaked.cx/members/6961/" TargetMode="External"/><Relationship Id="rId238" Type="http://schemas.openxmlformats.org/officeDocument/2006/relationships/hyperlink" Target="https://docs.google.com/spreadsheets/d/1XbLGDUkFy8glOxkoG-99vB-FB-eXdmtYGtsPHP7YFKw/edit?gid=1818012735" TargetMode="External"/><Relationship Id="rId359" Type="http://schemas.openxmlformats.org/officeDocument/2006/relationships/hyperlink" Target="https://leaked.cx/members/19/" TargetMode="External"/><Relationship Id="rId116" Type="http://schemas.openxmlformats.org/officeDocument/2006/relationships/hyperlink" Target="https://docs.google.com/spreadsheets/d/1bMVVG8pdAbrtXZYjpDF-n-3K-pX3uOpIiIfG7qWe-MA/edit" TargetMode="External"/><Relationship Id="rId237" Type="http://schemas.openxmlformats.org/officeDocument/2006/relationships/hyperlink" Target="https://docs.google.com/spreadsheets/d/1EKEnvdiwSudiPJSePPzfCXIQ_W-AYeAIY6_r-a12bdM/edit" TargetMode="External"/><Relationship Id="rId358" Type="http://schemas.openxmlformats.org/officeDocument/2006/relationships/hyperlink" Target="https://docs.google.com/spreadsheets/d/1e7rJxe5vievgnXj81m67Qs6YVKsFtvFFLHdDYHqCeMo/edit" TargetMode="External"/><Relationship Id="rId479" Type="http://schemas.openxmlformats.org/officeDocument/2006/relationships/hyperlink" Target="https://docs.google.com/spreadsheets/d/1-eJxsD-YciRGsQ6367NQ8zKdVJKEq8pirJPcwncgSwg/edit?gid=0" TargetMode="External"/><Relationship Id="rId115" Type="http://schemas.openxmlformats.org/officeDocument/2006/relationships/hyperlink" Target="https://leaked.cx/members/badbunnylvr.226873/" TargetMode="External"/><Relationship Id="rId236" Type="http://schemas.openxmlformats.org/officeDocument/2006/relationships/hyperlink" Target="https://leaked.cx/members/599/" TargetMode="External"/><Relationship Id="rId357" Type="http://schemas.openxmlformats.org/officeDocument/2006/relationships/hyperlink" Target="https://leaked.cx/members/3249/" TargetMode="External"/><Relationship Id="rId478" Type="http://schemas.openxmlformats.org/officeDocument/2006/relationships/hyperlink" Target="https://docs.google.com/spreadsheets/d/1szpcLNqBbxk2QjgSCgbE-MFbmG6HtC9JyYs4SmK4FYI/edit?usp=sharing" TargetMode="External"/><Relationship Id="rId599" Type="http://schemas.openxmlformats.org/officeDocument/2006/relationships/hyperlink" Target="https://docs.google.com/spreadsheets/d/1_JNEFoF3_yuo4bOaA4VtkST1R9JgVeb72t9J1h4uTjM/edit" TargetMode="External"/><Relationship Id="rId119" Type="http://schemas.openxmlformats.org/officeDocument/2006/relationships/hyperlink" Target="https://docs.google.com/spreadsheets/d/1rKcQZG8TYqMzqQBtb6xlvCdqZMdo8B6s-_t8KuhhsWc/edit" TargetMode="External"/><Relationship Id="rId110" Type="http://schemas.openxmlformats.org/officeDocument/2006/relationships/hyperlink" Target="https://docs.google.com/spreadsheets/d/1eR9EWx7g_W4SpzR4938NmGBj-ygk1a6J8XArjKj2stY/edit" TargetMode="External"/><Relationship Id="rId231" Type="http://schemas.openxmlformats.org/officeDocument/2006/relationships/hyperlink" Target="https://docs.google.com/spreadsheets/d/1zufNODk_zMyyYQdwM4RtKHVtfY8WplefbsRJ9__dQns/edit?gid=82962083" TargetMode="External"/><Relationship Id="rId352" Type="http://schemas.openxmlformats.org/officeDocument/2006/relationships/hyperlink" Target="https://leaked.cx/members/darkstakerz.112896/" TargetMode="External"/><Relationship Id="rId473" Type="http://schemas.openxmlformats.org/officeDocument/2006/relationships/hyperlink" Target="https://docs.google.com/spreadsheets/u/0/d/16pG6WvRLJY6d6Re6XmD-bMly1L2djhpO/htmlview" TargetMode="External"/><Relationship Id="rId594" Type="http://schemas.openxmlformats.org/officeDocument/2006/relationships/hyperlink" Target="https://leaked.cx/members/lioaf.98889/" TargetMode="External"/><Relationship Id="rId230" Type="http://schemas.openxmlformats.org/officeDocument/2006/relationships/hyperlink" Target="https://leaked.cx/members/669/" TargetMode="External"/><Relationship Id="rId351" Type="http://schemas.openxmlformats.org/officeDocument/2006/relationships/hyperlink" Target="https://docs.google.com/spreadsheets/d/1mX1vRH6H-umLnY3Xt-4w1VOm2V6PWouwipwuEi7kBKE/edit?usp=sharing" TargetMode="External"/><Relationship Id="rId472" Type="http://schemas.openxmlformats.org/officeDocument/2006/relationships/hyperlink" Target="https://docs.google.com/spreadsheets/d/14JF2Plyr4mwrR3b9X_C0SowFaxB4wsRoMPYtRdDbrq0/edit?usp=sharing" TargetMode="External"/><Relationship Id="rId593" Type="http://schemas.openxmlformats.org/officeDocument/2006/relationships/hyperlink" Target="https://docs.google.com/spreadsheets/d/1z9rWKIcEKxODq_9BdElNAJXffnYhFtrwc1Yzo7_OViM/edit" TargetMode="External"/><Relationship Id="rId350" Type="http://schemas.openxmlformats.org/officeDocument/2006/relationships/hyperlink" Target="https://docs.google.com/spreadsheets/d/149xFObwLI9lMCWJPs3RBZhLJGMQ9cqkr1vIVsIVuV5c/edit" TargetMode="External"/><Relationship Id="rId471" Type="http://schemas.openxmlformats.org/officeDocument/2006/relationships/hyperlink" Target="https://docs.google.com/spreadsheets/d/1b4k1au5DeR8CkEA899FCiN6N8j7ofnjtSSFX17xnQW0/edit?usp=sharing" TargetMode="External"/><Relationship Id="rId592" Type="http://schemas.openxmlformats.org/officeDocument/2006/relationships/hyperlink" Target="https://docs.google.com/spreadsheets/d/1g4wGHgo_7bdC_nnWg7BA80cGo1aQV9OE8qtm8dKqUgw/edit" TargetMode="External"/><Relationship Id="rId470" Type="http://schemas.openxmlformats.org/officeDocument/2006/relationships/hyperlink" Target="https://leaked.cx/members/158/" TargetMode="External"/><Relationship Id="rId591" Type="http://schemas.openxmlformats.org/officeDocument/2006/relationships/hyperlink" Target="https://docs.google.com/spreadsheets/d/1eggiBiwifQuWV_gCTifthmbjGF-rXH7pHz6yiLtn8Xk/edit?gid=864950135" TargetMode="External"/><Relationship Id="rId114" Type="http://schemas.openxmlformats.org/officeDocument/2006/relationships/hyperlink" Target="https://docs.google.com/spreadsheets/d/1QJR4Ku4Si5kLUL1P_vi9hCkkjDQvDWqafWiYc1v_Z8E/edit?gid=0" TargetMode="External"/><Relationship Id="rId235" Type="http://schemas.openxmlformats.org/officeDocument/2006/relationships/hyperlink" Target="https://docs.google.com/spreadsheets/d/1EoIbzGPLSHTgll37lZsPGE318FHQPp_T1qshCT2MQJs/edit" TargetMode="External"/><Relationship Id="rId356" Type="http://schemas.openxmlformats.org/officeDocument/2006/relationships/hyperlink" Target="https://docs.google.com/spreadsheets/d/18kP6UsFxxLujX95QweZCwb0K5-J6b2KJHJpAFUbm2iM/edit" TargetMode="External"/><Relationship Id="rId477" Type="http://schemas.openxmlformats.org/officeDocument/2006/relationships/hyperlink" Target="https://docs.google.com/spreadsheets/d/1PdwgmVxY945J_-2BrM2K-HAHz2Lg5dh3fEm9ADJLHUU/edit" TargetMode="External"/><Relationship Id="rId598" Type="http://schemas.openxmlformats.org/officeDocument/2006/relationships/hyperlink" Target="https://leaked.cx/members/monkeyonamonday.250113/" TargetMode="External"/><Relationship Id="rId113" Type="http://schemas.openxmlformats.org/officeDocument/2006/relationships/hyperlink" Target="https://leaked.cx/members/518/" TargetMode="External"/><Relationship Id="rId234" Type="http://schemas.openxmlformats.org/officeDocument/2006/relationships/hyperlink" Target="https://leaked.cx/members/raymeta12.57381/" TargetMode="External"/><Relationship Id="rId355" Type="http://schemas.openxmlformats.org/officeDocument/2006/relationships/hyperlink" Target="https://docs.google.com/spreadsheets/d/1WUxXVzcEL9KvW6bB-UDGLI46HfjV2U4Ncr_LPgZpOy8/edit?gid=1962996128" TargetMode="External"/><Relationship Id="rId476" Type="http://schemas.openxmlformats.org/officeDocument/2006/relationships/hyperlink" Target="https://leaked.cx/members/7273/" TargetMode="External"/><Relationship Id="rId597" Type="http://schemas.openxmlformats.org/officeDocument/2006/relationships/hyperlink" Target="https://docs.google.com/spreadsheets/d/1JiGyJj8J1A-M9MJ72SaXZBWF4V0ei6vWOnrj2F1Zawk/edit?gid=168738152" TargetMode="External"/><Relationship Id="rId112" Type="http://schemas.openxmlformats.org/officeDocument/2006/relationships/hyperlink" Target="https://docs.google.com/spreadsheets/u/1/d/1EpcXmSimueG1v3QZKzQCf7HvAxCxVJAgpHjfgrnmnIU/edit" TargetMode="External"/><Relationship Id="rId233" Type="http://schemas.openxmlformats.org/officeDocument/2006/relationships/hyperlink" Target="https://docs.google.com/spreadsheets/d/15Z0P2roEfi0hV8Hu32kcDfvZW_EethROZxhkXacsfxg/edit" TargetMode="External"/><Relationship Id="rId354" Type="http://schemas.openxmlformats.org/officeDocument/2006/relationships/hyperlink" Target="https://docs.google.com/spreadsheets/d/1qgZGdNl6Dc1B-GOeoRj0skgcXeBSvltbexNtueY0FYE/edit" TargetMode="External"/><Relationship Id="rId475" Type="http://schemas.openxmlformats.org/officeDocument/2006/relationships/hyperlink" Target="https://docs.google.com/spreadsheets/u/0/d/1FquP2Yg89aYVOdDWXEO6kcrxtUQyvIYBoDs7VtdCU9U/htmlview" TargetMode="External"/><Relationship Id="rId596" Type="http://schemas.openxmlformats.org/officeDocument/2006/relationships/hyperlink" Target="https://leaked.cx/members/2973/" TargetMode="External"/><Relationship Id="rId111" Type="http://schemas.openxmlformats.org/officeDocument/2006/relationships/hyperlink" Target="https://leaked.cx/members/3129/" TargetMode="External"/><Relationship Id="rId232" Type="http://schemas.openxmlformats.org/officeDocument/2006/relationships/hyperlink" Target="https://leaked.cx/members/purplguy.240009/" TargetMode="External"/><Relationship Id="rId353" Type="http://schemas.openxmlformats.org/officeDocument/2006/relationships/hyperlink" Target="https://docs.google.com/spreadsheets/d/1A7k3nXJNrrgtzLyiHeLkYn6II0Q3ryOZsOllj4huy24/edit?gid=1520634709" TargetMode="External"/><Relationship Id="rId474" Type="http://schemas.openxmlformats.org/officeDocument/2006/relationships/hyperlink" Target="https://leaked.cx/members/leok.134150/" TargetMode="External"/><Relationship Id="rId595" Type="http://schemas.openxmlformats.org/officeDocument/2006/relationships/hyperlink" Target="https://docs.google.com/spreadsheets/d/1xysNEIwHJJu_cPmrJ9mOYDbirEfralr-iJckrvm48Uk/edit" TargetMode="External"/><Relationship Id="rId305" Type="http://schemas.openxmlformats.org/officeDocument/2006/relationships/hyperlink" Target="https://docs.google.com/spreadsheets/d/1-1m25zzXAirta8XDCKFKoY9qbaOJK0LlpAOly4lqFlY/edit" TargetMode="External"/><Relationship Id="rId426" Type="http://schemas.openxmlformats.org/officeDocument/2006/relationships/hyperlink" Target="https://leaked.cx/members/518/" TargetMode="External"/><Relationship Id="rId547" Type="http://schemas.openxmlformats.org/officeDocument/2006/relationships/hyperlink" Target="https://leaked.cx/members/monatizd.66513/" TargetMode="External"/><Relationship Id="rId304" Type="http://schemas.openxmlformats.org/officeDocument/2006/relationships/hyperlink" Target="https://docs.google.com/spreadsheets/d/1Xbs6QzVigei6mz4FFx4tO254eO60SEcebGSNDCq0vrI/edit" TargetMode="External"/><Relationship Id="rId425" Type="http://schemas.openxmlformats.org/officeDocument/2006/relationships/hyperlink" Target="https://docs.google.com/spreadsheets/u/1/d/1io2A-NylfOyz9qayr0C7OMHVWpv0lOvk5SmrI6bH2QI/edit" TargetMode="External"/><Relationship Id="rId546" Type="http://schemas.openxmlformats.org/officeDocument/2006/relationships/hyperlink" Target="https://docs.google.com/spreadsheets/d/1r98aVOoa3Gg-ObBl4A0ekRXJ4X6oHMBIY-3G37bhrtk/edit?usp=sharing" TargetMode="External"/><Relationship Id="rId303" Type="http://schemas.openxmlformats.org/officeDocument/2006/relationships/hyperlink" Target="https://docs.google.com/spreadsheets/d/1oFVqENzCSt1XTn0_Cwasc7wD_IhiSQcXua4cmWQujZs/edit?gid=2099490673" TargetMode="External"/><Relationship Id="rId424" Type="http://schemas.openxmlformats.org/officeDocument/2006/relationships/hyperlink" Target="https://docs.google.com/spreadsheets/d/19jsHFFWjAvUGeGTWq6zFgtfJQBuHipmgZ0BoVhmo6pg/edit?usp=sharing" TargetMode="External"/><Relationship Id="rId545" Type="http://schemas.openxmlformats.org/officeDocument/2006/relationships/hyperlink" Target="https://leaked.cx/members/6961/" TargetMode="External"/><Relationship Id="rId302" Type="http://schemas.openxmlformats.org/officeDocument/2006/relationships/hyperlink" Target="https://docs.google.com/spreadsheets/d/1gKrf3M91rpKTffQD_5AvhKrT69BfyEt7LRRE9uxpeUM/edit" TargetMode="External"/><Relationship Id="rId423" Type="http://schemas.openxmlformats.org/officeDocument/2006/relationships/hyperlink" Target="https://docs.google.com/spreadsheets/d/1MuPypaJqrTqVR3wtEEN0B4dvXHga9Z4Cb-GfXdY9IvU/edit?gid=0" TargetMode="External"/><Relationship Id="rId544" Type="http://schemas.openxmlformats.org/officeDocument/2006/relationships/hyperlink" Target="https://docs.google.com/spreadsheets/d/1EfBu6gpiqdMIqIXrN1RZUok-TikdFOqzyTtGPgMfx28/edit?usp=sharing" TargetMode="External"/><Relationship Id="rId309" Type="http://schemas.openxmlformats.org/officeDocument/2006/relationships/hyperlink" Target="https://docs.google.com/spreadsheets/d/1M5kg-5C0w9rGcwpT4z23HxySAd531jJLK0gPNyu1A-I/edit" TargetMode="External"/><Relationship Id="rId308" Type="http://schemas.openxmlformats.org/officeDocument/2006/relationships/hyperlink" Target="https://leaked.cx/members/8891/" TargetMode="External"/><Relationship Id="rId429" Type="http://schemas.openxmlformats.org/officeDocument/2006/relationships/hyperlink" Target="https://leaked.cx/members/6244/" TargetMode="External"/><Relationship Id="rId307" Type="http://schemas.openxmlformats.org/officeDocument/2006/relationships/hyperlink" Target="https://docs.google.com/spreadsheets/d/1QWl8957RkNTcnAcT_RBYJEP3WcHQQUsR6mkTnADNAw4/edit" TargetMode="External"/><Relationship Id="rId428" Type="http://schemas.openxmlformats.org/officeDocument/2006/relationships/hyperlink" Target="https://docs.google.com/spreadsheets/d/1CpQtbjAVFzwXF46IHxa6u_gzZGwcU0-M8cTRr8wNlvI/edit" TargetMode="External"/><Relationship Id="rId549" Type="http://schemas.openxmlformats.org/officeDocument/2006/relationships/hyperlink" Target="https://docs.google.com/spreadsheets/d/1DuODWAc3GqK8fK7wV0yH_dCGXeoP85SYgx1ZnR3ZY1A/edit" TargetMode="External"/><Relationship Id="rId306" Type="http://schemas.openxmlformats.org/officeDocument/2006/relationships/hyperlink" Target="https://leaked.cx/members/1188/" TargetMode="External"/><Relationship Id="rId427" Type="http://schemas.openxmlformats.org/officeDocument/2006/relationships/hyperlink" Target="https://docs.google.com/spreadsheets/d/1zO5VEp4sX-xQ8OYSt6fJWK2Qztp4mNcCLIwD5F9laJs/edit" TargetMode="External"/><Relationship Id="rId548" Type="http://schemas.openxmlformats.org/officeDocument/2006/relationships/hyperlink" Target="https://docs.google.com/spreadsheets/d/1pwUiDLO02pqKZjsAqA7lyf-EmWHzuxq4ACQ--76CeRA/edit?gid=735631992" TargetMode="External"/><Relationship Id="rId660" Type="http://schemas.openxmlformats.org/officeDocument/2006/relationships/hyperlink" Target="https://docs.google.com/spreadsheets/d/15q7YTsbf49pLo80ceW7JLruLr7XzP3NyvypfDyQsJw0/edit" TargetMode="External"/><Relationship Id="rId301" Type="http://schemas.openxmlformats.org/officeDocument/2006/relationships/hyperlink" Target="https://docs.google.com/spreadsheets/d/1kbWlqePhBU7glVwocFP33f1dZ_q7vpx_4HSQI1Gpms8" TargetMode="External"/><Relationship Id="rId422" Type="http://schemas.openxmlformats.org/officeDocument/2006/relationships/hyperlink" Target="https://docs.google.com/spreadsheets/d/e/2PACX-1vTns4e-YRGxwE81S1neNRqz_rXwbcdvbMPMQ1LhjGnR-1Wgha1NQ-v5En0OLpTrA7IuF0hFV1RfPVeM/pubhtml" TargetMode="External"/><Relationship Id="rId543" Type="http://schemas.openxmlformats.org/officeDocument/2006/relationships/hyperlink" Target="https://docs.google.com/spreadsheets/d/1DjFWniHOO2WdoXZdzBjasvwGs5KxfDJsQQdbzcrMRIk/edit" TargetMode="External"/><Relationship Id="rId664" Type="http://schemas.openxmlformats.org/officeDocument/2006/relationships/drawing" Target="../drawings/drawing1.xml"/><Relationship Id="rId300" Type="http://schemas.openxmlformats.org/officeDocument/2006/relationships/hyperlink" Target="https://docs.google.com/spreadsheets/d/1aYKtZUUwQ8gNtYfDVoK2UREFDr7EH2Ue2sujbNZjK3E/edit?gid=306146520" TargetMode="External"/><Relationship Id="rId421" Type="http://schemas.openxmlformats.org/officeDocument/2006/relationships/hyperlink" Target="https://leaked.cx/members/518/" TargetMode="External"/><Relationship Id="rId542" Type="http://schemas.openxmlformats.org/officeDocument/2006/relationships/hyperlink" Target="https://docs.google.com/spreadsheets/d/1pvgSVw3Ke00Nle5ylebJmHXFtmsWkKmdnVo7vi8Gb4g/edit?gid=1377910516" TargetMode="External"/><Relationship Id="rId663" Type="http://schemas.openxmlformats.org/officeDocument/2006/relationships/hyperlink" Target="https://discord.gg/TrackerHub" TargetMode="External"/><Relationship Id="rId420" Type="http://schemas.openxmlformats.org/officeDocument/2006/relationships/hyperlink" Target="https://docs.google.com/spreadsheets/d/13wF3n2ZYznpK5wgLFfU7lz-_xxVAcxRxMFtiy5WAvKo/edit?usp=sharing" TargetMode="External"/><Relationship Id="rId541" Type="http://schemas.openxmlformats.org/officeDocument/2006/relationships/hyperlink" Target="https://leaked.cx/members/monatizd.66513/" TargetMode="External"/><Relationship Id="rId662" Type="http://schemas.openxmlformats.org/officeDocument/2006/relationships/hyperlink" Target="https://docs.google.com/spreadsheets/d/1WqCclZjeBjJsbW7GWxa1o_hOtu0YqrD3_bm7lZttXU4/edit" TargetMode="External"/><Relationship Id="rId540" Type="http://schemas.openxmlformats.org/officeDocument/2006/relationships/hyperlink" Target="https://docs.google.com/spreadsheets/d/1DKf6MBZ6KcKoKFH5Vnl1qc3CrPIiHey-EgOrpKpLZQo/edit?usp=sharing" TargetMode="External"/><Relationship Id="rId661" Type="http://schemas.openxmlformats.org/officeDocument/2006/relationships/hyperlink" Target="https://leaked.cx/members/93842/" TargetMode="External"/><Relationship Id="rId415" Type="http://schemas.openxmlformats.org/officeDocument/2006/relationships/hyperlink" Target="https://docs.google.com/spreadsheets/d/1tZHwkHGd_fSfJNq6o3mR0PxZgZDmms7DrBlJFbBBk1M/edit?usp=sharing" TargetMode="External"/><Relationship Id="rId536" Type="http://schemas.openxmlformats.org/officeDocument/2006/relationships/hyperlink" Target="https://docs.google.com/spreadsheets/d/1XKxt2eS80Z4X2uOX0cZOTCMVtWYl1nfTWtJOQiBsXL0/edit?usp=sharing" TargetMode="External"/><Relationship Id="rId657" Type="http://schemas.openxmlformats.org/officeDocument/2006/relationships/hyperlink" Target="https://docs.google.com/spreadsheets/u/1/d/e/2PACX-1vQWzkfdph1PURT2C0fHNuag4PtW4kULCjzhXUoAypPjPoPStBPKjxHS6zQ67EoJHwpVyBANCnLmZOF4/pubhtml" TargetMode="External"/><Relationship Id="rId414" Type="http://schemas.openxmlformats.org/officeDocument/2006/relationships/hyperlink" Target="https://docs.google.com/spreadsheets/d/16VAIeNGagrnOTzth5Qnl-DqUvcwkPinhQ43m8AWnbUo/edit?usp=sharing" TargetMode="External"/><Relationship Id="rId535" Type="http://schemas.openxmlformats.org/officeDocument/2006/relationships/hyperlink" Target="https://leaked.cx/members/1509/" TargetMode="External"/><Relationship Id="rId656" Type="http://schemas.openxmlformats.org/officeDocument/2006/relationships/hyperlink" Target="https://leaked.cx/members/6961/" TargetMode="External"/><Relationship Id="rId413" Type="http://schemas.openxmlformats.org/officeDocument/2006/relationships/hyperlink" Target="https://leaked.cx/members/rojas999.26396/" TargetMode="External"/><Relationship Id="rId534" Type="http://schemas.openxmlformats.org/officeDocument/2006/relationships/hyperlink" Target="https://docs.google.com/spreadsheets/d/1BMq3Ki-eNLykcUotqbjGAxSTb1cll5ldPs9uRHrKXNs/edit" TargetMode="External"/><Relationship Id="rId655" Type="http://schemas.openxmlformats.org/officeDocument/2006/relationships/hyperlink" Target="https://docs.google.com/spreadsheets/d/1WH1Dh6oq1pCw8-G-z3YcF8lZzZcOYAG2JIvvjrT6khc/edit?usp=sharing" TargetMode="External"/><Relationship Id="rId412" Type="http://schemas.openxmlformats.org/officeDocument/2006/relationships/hyperlink" Target="https://docs.google.com/spreadsheets/u/3/d/1DCYxExj15O6YUB4diwhSN_A8xRjAFIAg8KlW5BhgZQI/htmlview" TargetMode="External"/><Relationship Id="rId533" Type="http://schemas.openxmlformats.org/officeDocument/2006/relationships/hyperlink" Target="https://leaked.cx/members/ichirofan10011.1800/" TargetMode="External"/><Relationship Id="rId654" Type="http://schemas.openxmlformats.org/officeDocument/2006/relationships/hyperlink" Target="https://leaked.cx/members/736/" TargetMode="External"/><Relationship Id="rId419" Type="http://schemas.openxmlformats.org/officeDocument/2006/relationships/hyperlink" Target="https://leaked.cx/members/1014/" TargetMode="External"/><Relationship Id="rId418" Type="http://schemas.openxmlformats.org/officeDocument/2006/relationships/hyperlink" Target="https://docs.google.com/spreadsheets/d/1CM5N80RtNUoCiF56MnzRItq_LFPpTq0Oy-8GrXWoTO8/edit?usp=sharing" TargetMode="External"/><Relationship Id="rId539" Type="http://schemas.openxmlformats.org/officeDocument/2006/relationships/hyperlink" Target="https://docs.google.com/spreadsheets/d/1R9dkRkIjoagXExTvKYYOkDvECK_NP591YhRQBqwkeuo/edit?usp=sharing" TargetMode="External"/><Relationship Id="rId417" Type="http://schemas.openxmlformats.org/officeDocument/2006/relationships/hyperlink" Target="https://docs.google.com/spreadsheets/d/11pLrk3XduEAP17Mef7NMxq9qbpkpHuvynLR1lNOvBHA/edit?gid=1417097997" TargetMode="External"/><Relationship Id="rId538" Type="http://schemas.openxmlformats.org/officeDocument/2006/relationships/hyperlink" Target="https://docs.google.com/spreadsheets/d/1a0MHNCTYt_gHiyu0B1Yt5MGEZy1Mu-A7T0Xtui9iWbk/edit?usp=sharing" TargetMode="External"/><Relationship Id="rId659" Type="http://schemas.openxmlformats.org/officeDocument/2006/relationships/hyperlink" Target="https://leaked.cx/members/leok.134150/" TargetMode="External"/><Relationship Id="rId416" Type="http://schemas.openxmlformats.org/officeDocument/2006/relationships/hyperlink" Target="https://docs.google.com/spreadsheets/d/1Kk1Cu8cH6cyTM37Ji1x8rn-VBZeYcOXorGEypdlU6K4/edit?gid=751546300" TargetMode="External"/><Relationship Id="rId537" Type="http://schemas.openxmlformats.org/officeDocument/2006/relationships/hyperlink" Target="https://leaked.cx/members/leok.134150/" TargetMode="External"/><Relationship Id="rId658" Type="http://schemas.openxmlformats.org/officeDocument/2006/relationships/hyperlink" Target="https://docs.google.com/spreadsheets/d/1nyJyldGfvH5lc8dh7--NMXbQgCCJ5NEgDZbSJH9Uvws/edit" TargetMode="External"/><Relationship Id="rId411" Type="http://schemas.openxmlformats.org/officeDocument/2006/relationships/hyperlink" Target="https://docs.google.com/spreadsheets/d/1yZTHGMjtB3BDAK_Yz21Fk4nyHt8ZuUF1xVE9S1HwbRA/edit" TargetMode="External"/><Relationship Id="rId532" Type="http://schemas.openxmlformats.org/officeDocument/2006/relationships/hyperlink" Target="https://docs.google.com/spreadsheets/d/1tN-4h54IwDEDo1I7BTKIgGkgoWvq-0X_-XrXvNwalP8/edit?gid=1792554832" TargetMode="External"/><Relationship Id="rId653" Type="http://schemas.openxmlformats.org/officeDocument/2006/relationships/hyperlink" Target="https://docs.google.com/spreadsheets/d/1RWeaWFGEeUfGrVqY4XX0CgMfjlPsM5KHqiKBb8wtXKQ/edit" TargetMode="External"/><Relationship Id="rId410" Type="http://schemas.openxmlformats.org/officeDocument/2006/relationships/hyperlink" Target="https://leaked.cx/members/rojas999.26396/" TargetMode="External"/><Relationship Id="rId531" Type="http://schemas.openxmlformats.org/officeDocument/2006/relationships/hyperlink" Target="https://docs.google.com/spreadsheets/d/1vcyVWCz8ZcJPWIr27wLw4jHMuzKmov3wmIZhKOyhMUg/edit" TargetMode="External"/><Relationship Id="rId652" Type="http://schemas.openxmlformats.org/officeDocument/2006/relationships/hyperlink" Target="https://leaked.cx/members/958/" TargetMode="External"/><Relationship Id="rId530" Type="http://schemas.openxmlformats.org/officeDocument/2006/relationships/hyperlink" Target="https://docs.google.com/spreadsheets/d/1YXXvANbMdpViF1SbavcnHE1-KLTfmlZIdnGufiyi9eA/edit" TargetMode="External"/><Relationship Id="rId651" Type="http://schemas.openxmlformats.org/officeDocument/2006/relationships/hyperlink" Target="https://docs.google.com/spreadsheets/d/13NdGOf_18SYmKi8oZX97zAGJgv0pJEH59k2Dxj7RkCM/edit" TargetMode="External"/><Relationship Id="rId650" Type="http://schemas.openxmlformats.org/officeDocument/2006/relationships/hyperlink" Target="https://leaked.cx/members/867/" TargetMode="External"/><Relationship Id="rId206" Type="http://schemas.openxmlformats.org/officeDocument/2006/relationships/hyperlink" Target="https://docs.google.com/spreadsheets/d/1ZPjnzdSJLRIGwscll1T8NpPFJ57CCmE4oj43NnxmaDY/edit" TargetMode="External"/><Relationship Id="rId327" Type="http://schemas.openxmlformats.org/officeDocument/2006/relationships/hyperlink" Target="https://docs.google.com/spreadsheets/d/e/2PACX-1vRBycmGF8aFrQns9ZoD500U4uWpEtwXEOyZ6BY6t3MPWWBv5YMX0m9WW5TMgBtL32Yo5PQiHh5rhkoh/pubhtml" TargetMode="External"/><Relationship Id="rId448" Type="http://schemas.openxmlformats.org/officeDocument/2006/relationships/hyperlink" Target="https://docs.google.com/spreadsheets/u/1/d/1YCMCzsqW_aM5rgnLiKOEXYIe2IiZpN0VjPoT6IM-PUQ/htmlview" TargetMode="External"/><Relationship Id="rId569" Type="http://schemas.openxmlformats.org/officeDocument/2006/relationships/hyperlink" Target="https://docs.google.com/spreadsheets/d/1P4ArPuRP6_Sq7LErNHptP2ry6fm3lBjHM9Rg47hRwNU/edit?gid=1665643809" TargetMode="External"/><Relationship Id="rId205" Type="http://schemas.openxmlformats.org/officeDocument/2006/relationships/hyperlink" Target="https://leaked.cx/members/528/" TargetMode="External"/><Relationship Id="rId326" Type="http://schemas.openxmlformats.org/officeDocument/2006/relationships/hyperlink" Target="https://docs.google.com/spreadsheets/u/0/d/1Fe-4OKQKyewkoD5GZ4y4-MNwA_oSXGf6qVCgeoFSnkI/htmlview?pli=1" TargetMode="External"/><Relationship Id="rId447" Type="http://schemas.openxmlformats.org/officeDocument/2006/relationships/hyperlink" Target="https://leaked.cx/members/pookie.82030/" TargetMode="External"/><Relationship Id="rId568" Type="http://schemas.openxmlformats.org/officeDocument/2006/relationships/hyperlink" Target="https://docs.google.com/spreadsheets/d/1l1B5jtraBCpUW2ZWks4Ghh1MOqZuDOinXFDeePqvis0/edit" TargetMode="External"/><Relationship Id="rId204" Type="http://schemas.openxmlformats.org/officeDocument/2006/relationships/hyperlink" Target="https://docs.google.com/spreadsheets/d/1dqrM1jYEd7z2sy9_bVvL-d-kBlG7sFbHKSl3HESB7X8/edit" TargetMode="External"/><Relationship Id="rId325" Type="http://schemas.openxmlformats.org/officeDocument/2006/relationships/hyperlink" Target="https://leaked.cx/members/518/" TargetMode="External"/><Relationship Id="rId446" Type="http://schemas.openxmlformats.org/officeDocument/2006/relationships/hyperlink" Target="https://docs.google.com/spreadsheets/d/1d6rjwyNJQdy94j8i5S2z9oD-aMGIcvIo/edit?gid=251317884" TargetMode="External"/><Relationship Id="rId567" Type="http://schemas.openxmlformats.org/officeDocument/2006/relationships/hyperlink" Target="https://docs.google.com/spreadsheets/d/1L-aysStieq72VplJO8HKVBMCH_mEPivcHSAq7wyb6bc/edit" TargetMode="External"/><Relationship Id="rId203" Type="http://schemas.openxmlformats.org/officeDocument/2006/relationships/hyperlink" Target="https://docs.google.com/spreadsheets/d/1IFhQbmAps11t0xPEZNhutt6vF1eaU8zVFeBda7OqOFc/edit?gid=1739839917" TargetMode="External"/><Relationship Id="rId324" Type="http://schemas.openxmlformats.org/officeDocument/2006/relationships/hyperlink" Target="https://docs.google.com/spreadsheets/d/1WowvS22jg6mCV_W8czeMBn7ac3Ti3jiND0bMjNvgcnM/edit?usp=sharing" TargetMode="External"/><Relationship Id="rId445" Type="http://schemas.openxmlformats.org/officeDocument/2006/relationships/hyperlink" Target="https://leaked.cx/members/6136/" TargetMode="External"/><Relationship Id="rId566" Type="http://schemas.openxmlformats.org/officeDocument/2006/relationships/hyperlink" Target="https://leaked.cx/members/lioaf.98889/" TargetMode="External"/><Relationship Id="rId209" Type="http://schemas.openxmlformats.org/officeDocument/2006/relationships/hyperlink" Target="https://docs.google.com/spreadsheets/d/1_D-puv6fjwCjrx9x7qAu9oYzUfFzDLrLz1cElaXndso/edit?usp=sharing" TargetMode="External"/><Relationship Id="rId208" Type="http://schemas.openxmlformats.org/officeDocument/2006/relationships/hyperlink" Target="https://docs.google.com/spreadsheets/d/1ua9PA27-_LdSddNcU5i4PsvrzI7NMLalsOsXlDTsjuw/edit?gid=0" TargetMode="External"/><Relationship Id="rId329" Type="http://schemas.openxmlformats.org/officeDocument/2006/relationships/hyperlink" Target="https://docs.google.com/spreadsheets/d/1TyFhO3zyaZ1EpMT224HslkAC7w5yrHQU3XA3k1iIYe8/edit" TargetMode="External"/><Relationship Id="rId207" Type="http://schemas.openxmlformats.org/officeDocument/2006/relationships/hyperlink" Target="https://www.reddit.com/user/I_A_M_N_O_B_O_D_Y/" TargetMode="External"/><Relationship Id="rId328" Type="http://schemas.openxmlformats.org/officeDocument/2006/relationships/hyperlink" Target="https://docs.google.com/spreadsheets/d/1H5HnCJZe7fIDjlsSFSTzpq-cWcUM9XyDpwTaEUxBMIY/edit?usp=drivesdk" TargetMode="External"/><Relationship Id="rId449" Type="http://schemas.openxmlformats.org/officeDocument/2006/relationships/hyperlink" Target="https://leaked.cx/members/diabetio.85845/" TargetMode="External"/><Relationship Id="rId440" Type="http://schemas.openxmlformats.org/officeDocument/2006/relationships/hyperlink" Target="https://docs.google.com/spreadsheets/d/1IlkdclBbOLonkadTBc_N-nK4XFEjKA8ZfIfK35dFNLc/edit?gid=1520634709" TargetMode="External"/><Relationship Id="rId561" Type="http://schemas.openxmlformats.org/officeDocument/2006/relationships/hyperlink" Target="https://docs.google.com/spreadsheets/d/16tjBtKro4UD8UVAsJdHaeW1J0TDiOU5wxc_mHOdFeUQ/edit?usp=sharing" TargetMode="External"/><Relationship Id="rId560" Type="http://schemas.openxmlformats.org/officeDocument/2006/relationships/hyperlink" Target="https://docs.google.com/spreadsheets/d/1DZTmNAHXkuzMnywjgW_GFld-_Wby0ByCu49vpaFNt5A/edit?gid=0" TargetMode="External"/><Relationship Id="rId202" Type="http://schemas.openxmlformats.org/officeDocument/2006/relationships/hyperlink" Target="https://docs.google.com/spreadsheets/d/1ZkWPB9s9vmrZcqqID9yjBKLn9VkAoAry-OwwqNxkOHw/edit?gid=0" TargetMode="External"/><Relationship Id="rId323" Type="http://schemas.openxmlformats.org/officeDocument/2006/relationships/hyperlink" Target="https://leaked.cx/members/4055/" TargetMode="External"/><Relationship Id="rId444" Type="http://schemas.openxmlformats.org/officeDocument/2006/relationships/hyperlink" Target="https://docs.google.com/spreadsheets/d/1OCJr_pTYNvbjG3iFylnI_7fb9baXoEIFgIMEhbJM-QE/edit?usp=sharing" TargetMode="External"/><Relationship Id="rId565" Type="http://schemas.openxmlformats.org/officeDocument/2006/relationships/hyperlink" Target="https://docs.google.com/spreadsheets/d/1bcJGZQsUJ8sf8MQVN8XZSx7K8rcjvr0cH6DwJRsS-xQ/edit?gid=1574243648" TargetMode="External"/><Relationship Id="rId201" Type="http://schemas.openxmlformats.org/officeDocument/2006/relationships/hyperlink" Target="https://docs.google.com/spreadsheets/d/1kVn1PkIxnyxHjqzo7re7NZKyAlRDjnLSqsJggW3Hyt0/edit?usp=sharing" TargetMode="External"/><Relationship Id="rId322" Type="http://schemas.openxmlformats.org/officeDocument/2006/relationships/hyperlink" Target="https://docs.google.com/spreadsheets/d/1Ke88dQ0Qj9tyItb8_TgVWLJGnwFUR2GM1JXGG-I_rcQ/edit" TargetMode="External"/><Relationship Id="rId443" Type="http://schemas.openxmlformats.org/officeDocument/2006/relationships/hyperlink" Target="https://leaked.cx/members/cleopatra.58322/" TargetMode="External"/><Relationship Id="rId564" Type="http://schemas.openxmlformats.org/officeDocument/2006/relationships/hyperlink" Target="https://docs.google.com/spreadsheets/d/1RhFKRLKc7PkncRCSspJI5FxvEToiWX37SQzhAuCMkys/edit?gid=766670282" TargetMode="External"/><Relationship Id="rId200" Type="http://schemas.openxmlformats.org/officeDocument/2006/relationships/hyperlink" Target="https://docs.google.com/spreadsheets/d/1rgozDgBQxmi6jGZjhjWwpbfkc_4I0gWd0CM3UomAUFA/edit?gid=411520792" TargetMode="External"/><Relationship Id="rId321" Type="http://schemas.openxmlformats.org/officeDocument/2006/relationships/hyperlink" Target="https://leaked.cx/members/coad.143569/" TargetMode="External"/><Relationship Id="rId442" Type="http://schemas.openxmlformats.org/officeDocument/2006/relationships/hyperlink" Target="https://docs.google.com/spreadsheets/d/14TpT-_yLmGGoHE1bOI4uRj6e8lu_nT7mX0jKNtVhz7Q/edit" TargetMode="External"/><Relationship Id="rId563" Type="http://schemas.openxmlformats.org/officeDocument/2006/relationships/hyperlink" Target="https://leaked.cx/members/darkstakerz.112896/" TargetMode="External"/><Relationship Id="rId320" Type="http://schemas.openxmlformats.org/officeDocument/2006/relationships/hyperlink" Target="https://docs.google.com/spreadsheets/d/1NkfBsciPOwC7bIpFxbxMI_XoREm52Q7WmF4W2k1Je8I/edit?gid=0" TargetMode="External"/><Relationship Id="rId441" Type="http://schemas.openxmlformats.org/officeDocument/2006/relationships/hyperlink" Target="https://docs.google.com/spreadsheets/d/1fx7K_3ZxCpRdap3sVry7i5n22oEPZvDw8abuCK59G7M/htmlview" TargetMode="External"/><Relationship Id="rId562" Type="http://schemas.openxmlformats.org/officeDocument/2006/relationships/hyperlink" Target="https://docs.google.com/spreadsheets/d/1VsUkKon5S5SA-XVJ8_sgn44ZiodGaawH3GYujbmp8-c/edit?gid=1199475919" TargetMode="External"/><Relationship Id="rId316" Type="http://schemas.openxmlformats.org/officeDocument/2006/relationships/hyperlink" Target="https://leaked.cx/members/22026/" TargetMode="External"/><Relationship Id="rId437" Type="http://schemas.openxmlformats.org/officeDocument/2006/relationships/hyperlink" Target="https://leaked.cx/members/599/" TargetMode="External"/><Relationship Id="rId558" Type="http://schemas.openxmlformats.org/officeDocument/2006/relationships/hyperlink" Target="https://docs.google.com/spreadsheets/u/0/d/1M5XxuiUbx38V0XhxSgO3AiD124S5mLA8mj3C8m-G8Ew/htmlview" TargetMode="External"/><Relationship Id="rId315" Type="http://schemas.openxmlformats.org/officeDocument/2006/relationships/hyperlink" Target="https://docs.google.com/spreadsheets/d/1TaDxURBOgJZILkPG1ZyYVBe53CcJaGdimh0pSdfJbYE/edit" TargetMode="External"/><Relationship Id="rId436" Type="http://schemas.openxmlformats.org/officeDocument/2006/relationships/hyperlink" Target="https://docs.google.com/spreadsheets/d/17fBA-RcIs_sXpOsktHLa91cGF4ArLkpLE4i_pGqLyyE/edit" TargetMode="External"/><Relationship Id="rId557" Type="http://schemas.openxmlformats.org/officeDocument/2006/relationships/hyperlink" Target="https://leaked.cx/members/2627/" TargetMode="External"/><Relationship Id="rId314" Type="http://schemas.openxmlformats.org/officeDocument/2006/relationships/hyperlink" Target="https://docs.google.com/spreadsheets/d/1apNa7pzgK_yqtlN15Y8yJySZeZd_Zz82wKmTsieVg5k/" TargetMode="External"/><Relationship Id="rId435" Type="http://schemas.openxmlformats.org/officeDocument/2006/relationships/hyperlink" Target="https://docs.google.com/spreadsheets/d/1eZkyoQmXuwt4mYKnoRSp1co9Z8b-YnGAUJzc64kkTV4/edit?gid=885821170" TargetMode="External"/><Relationship Id="rId556" Type="http://schemas.openxmlformats.org/officeDocument/2006/relationships/hyperlink" Target="https://docs.google.com/spreadsheets/d/1-3CH8G-Rbpzya0-Yx5TfdGLsLpzFxmLzoKhxnev7tRU/edit" TargetMode="External"/><Relationship Id="rId313" Type="http://schemas.openxmlformats.org/officeDocument/2006/relationships/hyperlink" Target="https://docs.google.com/spreadsheets/d/1zXSSvHGaoP_XGLo9U99GDdLXSlL-lJEAvOZWNz9jprw/edit?usp=drivesdk" TargetMode="External"/><Relationship Id="rId434" Type="http://schemas.openxmlformats.org/officeDocument/2006/relationships/hyperlink" Target="https://docs.google.com/spreadsheets/d/1ohZFQwe3IVutNbb42THSywEXEpHdDKx8Gk-yS8YZKiU/edit" TargetMode="External"/><Relationship Id="rId555" Type="http://schemas.openxmlformats.org/officeDocument/2006/relationships/hyperlink" Target="https://docs.google.com/spreadsheets/d/e/2PACX-1vQwKlt8Fzy9bnhePeOfBKe4sMhzH-Q8ij5eo3qXK134qXzWVIXstQhGbtFZH9bX0g/pubhtml" TargetMode="External"/><Relationship Id="rId319" Type="http://schemas.openxmlformats.org/officeDocument/2006/relationships/hyperlink" Target="https://docs.google.com/spreadsheets/d/1cUEYgf10pferv--etyKVDdHIHjgHC6zQXGHnOoU3y-w/edit?gid=1444591687" TargetMode="External"/><Relationship Id="rId318" Type="http://schemas.openxmlformats.org/officeDocument/2006/relationships/hyperlink" Target="https://docs.google.com/spreadsheets/d/1Gd7k0tURHQutRgCBs698MMWst1Ey3VBM4Rlyhvq6VG4/edit" TargetMode="External"/><Relationship Id="rId439" Type="http://schemas.openxmlformats.org/officeDocument/2006/relationships/hyperlink" Target="https://docs.google.com/spreadsheets/d/11oC5p3f1xE0XZ_PEKK48mhF1KMAJQrFej5GvxeSQkaA/edit?gid=723167454" TargetMode="External"/><Relationship Id="rId317" Type="http://schemas.openxmlformats.org/officeDocument/2006/relationships/hyperlink" Target="https://docs.google.com/spreadsheets/d/1us61d0udA8vZXxAazTGLBU4dUBjKCpzfFD6MpMIq7LA/edit?usp=sharing" TargetMode="External"/><Relationship Id="rId438" Type="http://schemas.openxmlformats.org/officeDocument/2006/relationships/hyperlink" Target="https://docs.google.com/spreadsheets/d/1g8pb9D-hzpXnLuzTM_oOvQW-6PkuL6TfcKIPpQ1Caa0/edit" TargetMode="External"/><Relationship Id="rId559" Type="http://schemas.openxmlformats.org/officeDocument/2006/relationships/hyperlink" Target="https://docs.google.com/spreadsheets/d/1JNBQwTH-LJ49YPMWZjIwuRWbYo9L2AM9RS5up-LJMA0/edit" TargetMode="External"/><Relationship Id="rId550" Type="http://schemas.openxmlformats.org/officeDocument/2006/relationships/hyperlink" Target="https://docs.google.com/spreadsheets/d/154zqyDgUCcl3VEhLK6optnFdMRwkuZv4ZPDQz7x04d4/edit" TargetMode="External"/><Relationship Id="rId312" Type="http://schemas.openxmlformats.org/officeDocument/2006/relationships/hyperlink" Target="https://docs.google.com/spreadsheets/d/1YOehCZsSOcKL9bH7WCSsvCji8wUaJKSPLuOYsJKLv0Y/edit" TargetMode="External"/><Relationship Id="rId433" Type="http://schemas.openxmlformats.org/officeDocument/2006/relationships/hyperlink" Target="https://docs.google.com/spreadsheets/d/1K1PZSCz1PlGU_LZyG4hV1SSYBdJw4zDOsr-S1p0d5sg/edit?usp=sharing" TargetMode="External"/><Relationship Id="rId554" Type="http://schemas.openxmlformats.org/officeDocument/2006/relationships/hyperlink" Target="https://leaked.cx/members/2690/" TargetMode="External"/><Relationship Id="rId311" Type="http://schemas.openxmlformats.org/officeDocument/2006/relationships/hyperlink" Target="https://docs.google.com/spreadsheets/d/1Khs6UKAHJZrl3W307iX2J9M4DVqP7lJgAeEFBIcEp_Q/edit?gid=1307268083" TargetMode="External"/><Relationship Id="rId432" Type="http://schemas.openxmlformats.org/officeDocument/2006/relationships/hyperlink" Target="https://docs.google.com/spreadsheets/d/1h6grxB8nJg1Pfxz8HMXC2-xvAahDJdBeY64dBdQKHn4/edit?gid=61055133" TargetMode="External"/><Relationship Id="rId553" Type="http://schemas.openxmlformats.org/officeDocument/2006/relationships/hyperlink" Target="https://docs.google.com/spreadsheets/d/1pGXBYLfew01Fol15HVvJ08UNag3guqCAo9nFeNitFkM/edit" TargetMode="External"/><Relationship Id="rId310" Type="http://schemas.openxmlformats.org/officeDocument/2006/relationships/hyperlink" Target="https://docs.google.com/spreadsheets/d/1-5N9qrjDYAr6Cdb0sU_7mChsJqHEUnex046ynPNd7Dw/edit" TargetMode="External"/><Relationship Id="rId431" Type="http://schemas.openxmlformats.org/officeDocument/2006/relationships/hyperlink" Target="https://leaked.cx/members/24871/" TargetMode="External"/><Relationship Id="rId552" Type="http://schemas.openxmlformats.org/officeDocument/2006/relationships/hyperlink" Target="https://docs.google.com/spreadsheets/d/1NXFFPblYYTRtunLEv_UrjeeuX7d3wSU2fmwMfO827ts/edit?gid=306146520" TargetMode="External"/><Relationship Id="rId430" Type="http://schemas.openxmlformats.org/officeDocument/2006/relationships/hyperlink" Target="https://docs.google.com/spreadsheets/d/1ZQLDuvUPtlXs0Ifv6_K3u8vz795fpbo45O8Eq6HnIQE/edit" TargetMode="External"/><Relationship Id="rId551" Type="http://schemas.openxmlformats.org/officeDocument/2006/relationships/hyperlink" Target="https://leaked.cx/members/cleopatra.58322/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4" Type="http://schemas.openxmlformats.org/officeDocument/2006/relationships/table" Target="../tables/table1.xml"/><Relationship Id="rId5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0"/>
  <cols>
    <col customWidth="1" min="1" max="1" width="52.0"/>
    <col customWidth="1" min="2" max="2" width="75.13"/>
    <col customWidth="1" min="3" max="3" width="24.13"/>
    <col customWidth="1" min="4" max="4" width="22.75"/>
    <col customWidth="1" min="5" max="6" width="12.63"/>
  </cols>
  <sheetData>
    <row r="1" ht="57.0" customHeight="1">
      <c r="A1" s="1" t="s">
        <v>0</v>
      </c>
      <c r="B1" s="2" t="s">
        <v>1</v>
      </c>
      <c r="C1" s="3" t="s">
        <v>2</v>
      </c>
      <c r="D1" s="4" t="s">
        <v>3</v>
      </c>
    </row>
    <row r="2" ht="27.0" customHeight="1">
      <c r="A2" s="5" t="s">
        <v>4</v>
      </c>
    </row>
    <row r="3" ht="27.0" customHeight="1">
      <c r="A3" s="5" t="s">
        <v>5</v>
      </c>
    </row>
    <row r="4" ht="33.75" customHeight="1">
      <c r="A4" s="6" t="s">
        <v>6</v>
      </c>
    </row>
    <row r="5" ht="34.5" customHeight="1">
      <c r="A5" s="7" t="s">
        <v>7</v>
      </c>
      <c r="B5" s="8" t="s">
        <v>8</v>
      </c>
      <c r="C5" s="9" t="s">
        <v>9</v>
      </c>
      <c r="D5" s="10" t="s">
        <v>9</v>
      </c>
    </row>
    <row r="6" ht="34.5" customHeight="1">
      <c r="A6" s="11" t="s">
        <v>10</v>
      </c>
      <c r="B6" s="12" t="s">
        <v>11</v>
      </c>
      <c r="C6" s="13" t="s">
        <v>9</v>
      </c>
      <c r="D6" s="14" t="s">
        <v>9</v>
      </c>
    </row>
    <row r="7" ht="34.5" customHeight="1">
      <c r="A7" s="15" t="s">
        <v>12</v>
      </c>
      <c r="B7" s="16" t="s">
        <v>13</v>
      </c>
      <c r="C7" s="17" t="s">
        <v>9</v>
      </c>
      <c r="D7" s="18" t="s">
        <v>9</v>
      </c>
    </row>
    <row r="8" ht="34.5" customHeight="1">
      <c r="A8" s="19" t="s">
        <v>14</v>
      </c>
      <c r="B8" s="20" t="s">
        <v>15</v>
      </c>
      <c r="C8" s="21" t="s">
        <v>9</v>
      </c>
      <c r="D8" s="18" t="s">
        <v>9</v>
      </c>
    </row>
    <row r="9" ht="34.5" customHeight="1">
      <c r="A9" s="22" t="s">
        <v>16</v>
      </c>
      <c r="B9" s="23" t="s">
        <v>17</v>
      </c>
      <c r="C9" s="24" t="s">
        <v>9</v>
      </c>
      <c r="D9" s="18" t="s">
        <v>9</v>
      </c>
    </row>
    <row r="10" ht="34.5" customHeight="1">
      <c r="A10" s="25" t="s">
        <v>18</v>
      </c>
      <c r="B10" s="20" t="s">
        <v>19</v>
      </c>
      <c r="C10" s="26" t="s">
        <v>9</v>
      </c>
      <c r="D10" s="18" t="s">
        <v>9</v>
      </c>
    </row>
    <row r="11" ht="34.5" customHeight="1">
      <c r="A11" s="27" t="s">
        <v>20</v>
      </c>
      <c r="B11" s="16" t="s">
        <v>21</v>
      </c>
      <c r="C11" s="9" t="s">
        <v>9</v>
      </c>
      <c r="D11" s="18" t="s">
        <v>9</v>
      </c>
    </row>
    <row r="12" ht="34.5" customHeight="1">
      <c r="A12" s="28" t="s">
        <v>22</v>
      </c>
      <c r="B12" s="12" t="s">
        <v>23</v>
      </c>
      <c r="C12" s="29" t="s">
        <v>9</v>
      </c>
      <c r="D12" s="18" t="s">
        <v>9</v>
      </c>
    </row>
    <row r="13" ht="34.5" customHeight="1">
      <c r="A13" s="30" t="s">
        <v>24</v>
      </c>
      <c r="B13" s="16" t="s">
        <v>25</v>
      </c>
      <c r="C13" s="13" t="s">
        <v>9</v>
      </c>
      <c r="D13" s="18" t="s">
        <v>9</v>
      </c>
    </row>
    <row r="14" ht="34.5" customHeight="1">
      <c r="A14" s="31" t="s">
        <v>26</v>
      </c>
      <c r="B14" s="20" t="s">
        <v>27</v>
      </c>
      <c r="C14" s="29" t="s">
        <v>9</v>
      </c>
      <c r="D14" s="32" t="s">
        <v>9</v>
      </c>
    </row>
    <row r="15" ht="34.5" customHeight="1">
      <c r="A15" s="33" t="s">
        <v>28</v>
      </c>
      <c r="B15" s="23" t="s">
        <v>29</v>
      </c>
      <c r="C15" s="29" t="s">
        <v>9</v>
      </c>
      <c r="D15" s="18" t="s">
        <v>9</v>
      </c>
    </row>
    <row r="16" ht="34.5" customHeight="1">
      <c r="A16" s="34" t="s">
        <v>30</v>
      </c>
      <c r="B16" s="12" t="s">
        <v>31</v>
      </c>
      <c r="C16" s="13" t="s">
        <v>9</v>
      </c>
      <c r="D16" s="18" t="s">
        <v>9</v>
      </c>
    </row>
    <row r="17" ht="34.5" customHeight="1">
      <c r="A17" s="35" t="s">
        <v>32</v>
      </c>
      <c r="B17" s="23" t="s">
        <v>33</v>
      </c>
      <c r="C17" s="24" t="s">
        <v>9</v>
      </c>
      <c r="D17" s="18" t="s">
        <v>9</v>
      </c>
    </row>
    <row r="18" ht="34.5" customHeight="1">
      <c r="A18" s="36" t="s">
        <v>34</v>
      </c>
      <c r="B18" s="12" t="s">
        <v>35</v>
      </c>
      <c r="C18" s="26" t="s">
        <v>9</v>
      </c>
      <c r="D18" s="37" t="s">
        <v>9</v>
      </c>
    </row>
    <row r="19" ht="34.5" customHeight="1">
      <c r="A19" s="38" t="s">
        <v>36</v>
      </c>
      <c r="B19" s="23" t="s">
        <v>37</v>
      </c>
      <c r="C19" s="29" t="s">
        <v>9</v>
      </c>
      <c r="D19" s="18" t="s">
        <v>9</v>
      </c>
    </row>
    <row r="20" ht="34.5" customHeight="1">
      <c r="A20" s="39" t="s">
        <v>38</v>
      </c>
      <c r="B20" s="20" t="s">
        <v>39</v>
      </c>
      <c r="C20" s="40" t="s">
        <v>9</v>
      </c>
      <c r="D20" s="14" t="s">
        <v>9</v>
      </c>
    </row>
    <row r="21" ht="34.5" customHeight="1">
      <c r="A21" s="41" t="s">
        <v>40</v>
      </c>
      <c r="B21" s="8" t="s">
        <v>41</v>
      </c>
      <c r="C21" s="40" t="s">
        <v>9</v>
      </c>
      <c r="D21" s="14" t="s">
        <v>9</v>
      </c>
    </row>
    <row r="22" ht="34.5" customHeight="1">
      <c r="A22" s="42" t="s">
        <v>42</v>
      </c>
      <c r="B22" s="20" t="s">
        <v>43</v>
      </c>
      <c r="C22" s="26" t="s">
        <v>9</v>
      </c>
      <c r="D22" s="37" t="s">
        <v>9</v>
      </c>
    </row>
    <row r="23" ht="34.5" customHeight="1">
      <c r="A23" s="43" t="s">
        <v>44</v>
      </c>
      <c r="B23" s="16" t="s">
        <v>45</v>
      </c>
      <c r="C23" s="13" t="s">
        <v>9</v>
      </c>
      <c r="D23" s="44" t="s">
        <v>9</v>
      </c>
    </row>
    <row r="24" ht="34.5" customHeight="1">
      <c r="A24" s="45" t="s">
        <v>46</v>
      </c>
      <c r="B24" s="12" t="s">
        <v>21</v>
      </c>
      <c r="C24" s="26" t="s">
        <v>47</v>
      </c>
      <c r="D24" s="37" t="s">
        <v>48</v>
      </c>
    </row>
    <row r="25" ht="34.5" customHeight="1">
      <c r="A25" s="46" t="s">
        <v>49</v>
      </c>
      <c r="B25" s="16" t="s">
        <v>50</v>
      </c>
      <c r="C25" s="13" t="s">
        <v>9</v>
      </c>
      <c r="D25" s="18" t="s">
        <v>9</v>
      </c>
    </row>
    <row r="26" ht="34.5" customHeight="1">
      <c r="A26" s="47" t="s">
        <v>51</v>
      </c>
      <c r="B26" s="20" t="s">
        <v>52</v>
      </c>
      <c r="C26" s="13" t="s">
        <v>9</v>
      </c>
      <c r="D26" s="18" t="s">
        <v>9</v>
      </c>
    </row>
    <row r="27" ht="34.5" customHeight="1">
      <c r="A27" s="48" t="s">
        <v>53</v>
      </c>
      <c r="B27" s="16" t="s">
        <v>54</v>
      </c>
      <c r="C27" s="13" t="s">
        <v>9</v>
      </c>
      <c r="D27" s="18" t="s">
        <v>48</v>
      </c>
    </row>
    <row r="28" ht="34.5" customHeight="1">
      <c r="A28" s="7" t="s">
        <v>55</v>
      </c>
      <c r="B28" s="20" t="s">
        <v>56</v>
      </c>
      <c r="C28" s="29" t="s">
        <v>9</v>
      </c>
      <c r="D28" s="18" t="s">
        <v>9</v>
      </c>
    </row>
    <row r="29" ht="34.5" customHeight="1">
      <c r="A29" s="49" t="s">
        <v>57</v>
      </c>
      <c r="B29" s="50" t="s">
        <v>58</v>
      </c>
      <c r="C29" s="24" t="s">
        <v>9</v>
      </c>
      <c r="D29" s="18" t="s">
        <v>9</v>
      </c>
    </row>
    <row r="30" ht="34.5" customHeight="1">
      <c r="A30" s="51" t="s">
        <v>59</v>
      </c>
      <c r="B30" s="20" t="s">
        <v>60</v>
      </c>
      <c r="C30" s="29" t="s">
        <v>9</v>
      </c>
      <c r="D30" s="18" t="s">
        <v>9</v>
      </c>
    </row>
    <row r="31" ht="34.5" customHeight="1">
      <c r="A31" s="52" t="s">
        <v>61</v>
      </c>
      <c r="B31" s="16" t="s">
        <v>62</v>
      </c>
      <c r="C31" s="29" t="s">
        <v>9</v>
      </c>
      <c r="D31" s="18" t="s">
        <v>9</v>
      </c>
    </row>
    <row r="32" ht="34.5" customHeight="1">
      <c r="A32" s="53" t="s">
        <v>63</v>
      </c>
      <c r="B32" s="20" t="s">
        <v>64</v>
      </c>
      <c r="C32" s="29" t="s">
        <v>9</v>
      </c>
      <c r="D32" s="18" t="s">
        <v>9</v>
      </c>
    </row>
    <row r="33" ht="34.5" customHeight="1">
      <c r="A33" s="54" t="s">
        <v>65</v>
      </c>
      <c r="B33" s="16" t="s">
        <v>66</v>
      </c>
      <c r="C33" s="29" t="s">
        <v>9</v>
      </c>
      <c r="D33" s="18" t="s">
        <v>9</v>
      </c>
    </row>
    <row r="34" ht="34.5" customHeight="1">
      <c r="A34" s="35" t="s">
        <v>67</v>
      </c>
      <c r="B34" s="20" t="s">
        <v>68</v>
      </c>
      <c r="C34" s="13" t="s">
        <v>9</v>
      </c>
      <c r="D34" s="18" t="s">
        <v>9</v>
      </c>
    </row>
    <row r="35" ht="34.5" customHeight="1">
      <c r="A35" s="55" t="s">
        <v>69</v>
      </c>
      <c r="B35" s="16" t="s">
        <v>70</v>
      </c>
      <c r="C35" s="29" t="s">
        <v>9</v>
      </c>
      <c r="D35" s="18" t="s">
        <v>9</v>
      </c>
    </row>
    <row r="36" ht="34.5" customHeight="1">
      <c r="A36" s="56" t="s">
        <v>71</v>
      </c>
      <c r="B36" s="20" t="s">
        <v>72</v>
      </c>
      <c r="C36" s="24" t="s">
        <v>9</v>
      </c>
      <c r="D36" s="18" t="s">
        <v>9</v>
      </c>
    </row>
    <row r="37" ht="34.5" customHeight="1">
      <c r="A37" s="57" t="s">
        <v>73</v>
      </c>
      <c r="B37" s="58" t="s">
        <v>74</v>
      </c>
      <c r="C37" s="21" t="s">
        <v>9</v>
      </c>
      <c r="D37" s="59" t="s">
        <v>9</v>
      </c>
    </row>
    <row r="38" ht="34.5" customHeight="1">
      <c r="A38" s="60" t="s">
        <v>75</v>
      </c>
      <c r="B38" s="23" t="s">
        <v>76</v>
      </c>
      <c r="C38" s="13" t="s">
        <v>9</v>
      </c>
      <c r="D38" s="44" t="s">
        <v>9</v>
      </c>
    </row>
    <row r="39" ht="34.5" customHeight="1">
      <c r="A39" s="61" t="s">
        <v>77</v>
      </c>
      <c r="B39" s="20" t="s">
        <v>78</v>
      </c>
      <c r="C39" s="13" t="s">
        <v>9</v>
      </c>
      <c r="D39" s="14" t="s">
        <v>9</v>
      </c>
    </row>
    <row r="40" ht="34.5" customHeight="1">
      <c r="A40" s="62" t="s">
        <v>79</v>
      </c>
      <c r="B40" s="16" t="s">
        <v>80</v>
      </c>
      <c r="C40" s="13" t="s">
        <v>9</v>
      </c>
      <c r="D40" s="14" t="s">
        <v>9</v>
      </c>
    </row>
    <row r="41" ht="34.5" customHeight="1">
      <c r="A41" s="63" t="s">
        <v>81</v>
      </c>
      <c r="B41" s="20" t="s">
        <v>82</v>
      </c>
      <c r="C41" s="13" t="s">
        <v>9</v>
      </c>
      <c r="D41" s="14" t="s">
        <v>9</v>
      </c>
    </row>
    <row r="42" ht="34.5" customHeight="1">
      <c r="A42" s="64" t="s">
        <v>83</v>
      </c>
      <c r="B42" s="16" t="s">
        <v>84</v>
      </c>
      <c r="C42" s="29" t="s">
        <v>9</v>
      </c>
      <c r="D42" s="18" t="s">
        <v>9</v>
      </c>
    </row>
    <row r="43" ht="34.5" customHeight="1">
      <c r="A43" s="65" t="s">
        <v>85</v>
      </c>
      <c r="B43" s="20" t="s">
        <v>86</v>
      </c>
      <c r="C43" s="29" t="s">
        <v>9</v>
      </c>
      <c r="D43" s="18" t="s">
        <v>9</v>
      </c>
    </row>
    <row r="44" ht="34.5" customHeight="1">
      <c r="A44" s="66" t="s">
        <v>87</v>
      </c>
      <c r="B44" s="67" t="s">
        <v>88</v>
      </c>
      <c r="C44" s="24" t="s">
        <v>9</v>
      </c>
      <c r="D44" s="18" t="s">
        <v>9</v>
      </c>
    </row>
    <row r="45" ht="34.5" customHeight="1">
      <c r="A45" s="68" t="s">
        <v>89</v>
      </c>
      <c r="B45" s="69" t="s">
        <v>90</v>
      </c>
      <c r="C45" s="9" t="s">
        <v>9</v>
      </c>
      <c r="D45" s="10" t="s">
        <v>9</v>
      </c>
    </row>
    <row r="46" ht="34.5" customHeight="1">
      <c r="A46" s="70" t="s">
        <v>91</v>
      </c>
      <c r="B46" s="12" t="s">
        <v>92</v>
      </c>
      <c r="C46" s="13" t="s">
        <v>9</v>
      </c>
      <c r="D46" s="44" t="s">
        <v>9</v>
      </c>
    </row>
    <row r="47" ht="34.5" customHeight="1">
      <c r="A47" s="71" t="s">
        <v>93</v>
      </c>
      <c r="B47" s="16" t="s">
        <v>94</v>
      </c>
      <c r="C47" s="13" t="s">
        <v>9</v>
      </c>
      <c r="D47" s="18" t="s">
        <v>9</v>
      </c>
    </row>
    <row r="48" ht="34.5" customHeight="1">
      <c r="A48" s="72" t="s">
        <v>95</v>
      </c>
      <c r="B48" s="20" t="s">
        <v>96</v>
      </c>
      <c r="C48" s="13" t="s">
        <v>9</v>
      </c>
      <c r="D48" s="14" t="s">
        <v>47</v>
      </c>
    </row>
    <row r="49" ht="34.5" customHeight="1">
      <c r="A49" s="73" t="s">
        <v>97</v>
      </c>
      <c r="B49" s="74" t="s">
        <v>98</v>
      </c>
      <c r="C49" s="13" t="s">
        <v>9</v>
      </c>
      <c r="D49" s="14" t="s">
        <v>9</v>
      </c>
    </row>
    <row r="50" ht="34.5" customHeight="1">
      <c r="A50" s="75" t="s">
        <v>99</v>
      </c>
      <c r="B50" s="20" t="s">
        <v>100</v>
      </c>
      <c r="C50" s="13" t="s">
        <v>9</v>
      </c>
      <c r="D50" s="14" t="s">
        <v>9</v>
      </c>
    </row>
    <row r="51" ht="34.5" customHeight="1">
      <c r="A51" s="76" t="s">
        <v>101</v>
      </c>
      <c r="B51" s="23" t="s">
        <v>102</v>
      </c>
      <c r="C51" s="29" t="s">
        <v>9</v>
      </c>
      <c r="D51" s="44" t="s">
        <v>9</v>
      </c>
    </row>
    <row r="52" ht="34.5" customHeight="1">
      <c r="A52" s="77" t="s">
        <v>103</v>
      </c>
      <c r="B52" s="20" t="s">
        <v>104</v>
      </c>
      <c r="C52" s="13" t="s">
        <v>9</v>
      </c>
      <c r="D52" s="14" t="s">
        <v>9</v>
      </c>
    </row>
    <row r="53" ht="34.5" customHeight="1">
      <c r="A53" s="78" t="s">
        <v>105</v>
      </c>
      <c r="B53" s="16" t="s">
        <v>106</v>
      </c>
      <c r="C53" s="9" t="s">
        <v>9</v>
      </c>
      <c r="D53" s="10" t="s">
        <v>9</v>
      </c>
    </row>
    <row r="54" ht="34.5" customHeight="1">
      <c r="A54" s="79" t="s">
        <v>107</v>
      </c>
      <c r="B54" s="58" t="s">
        <v>108</v>
      </c>
      <c r="C54" s="80" t="s">
        <v>9</v>
      </c>
      <c r="D54" s="81" t="s">
        <v>9</v>
      </c>
    </row>
    <row r="55" ht="34.5" customHeight="1">
      <c r="A55" s="82" t="s">
        <v>109</v>
      </c>
      <c r="B55" s="20" t="s">
        <v>110</v>
      </c>
      <c r="C55" s="13" t="s">
        <v>9</v>
      </c>
      <c r="D55" s="44" t="s">
        <v>9</v>
      </c>
    </row>
    <row r="56" ht="34.5" customHeight="1">
      <c r="A56" s="83" t="s">
        <v>111</v>
      </c>
      <c r="B56" s="16" t="s">
        <v>112</v>
      </c>
      <c r="C56" s="13" t="s">
        <v>9</v>
      </c>
      <c r="D56" s="44" t="s">
        <v>9</v>
      </c>
    </row>
    <row r="57" ht="34.5" customHeight="1">
      <c r="A57" s="84" t="s">
        <v>113</v>
      </c>
      <c r="B57" s="12" t="s">
        <v>114</v>
      </c>
      <c r="C57" s="13" t="s">
        <v>9</v>
      </c>
      <c r="D57" s="14" t="s">
        <v>9</v>
      </c>
    </row>
    <row r="58" ht="34.5" customHeight="1">
      <c r="A58" s="85" t="s">
        <v>115</v>
      </c>
      <c r="B58" s="23" t="s">
        <v>116</v>
      </c>
      <c r="C58" s="13" t="s">
        <v>47</v>
      </c>
      <c r="D58" s="14" t="s">
        <v>9</v>
      </c>
    </row>
    <row r="59" ht="34.5" customHeight="1">
      <c r="A59" s="86" t="s">
        <v>117</v>
      </c>
      <c r="B59" s="12" t="s">
        <v>118</v>
      </c>
      <c r="C59" s="29" t="s">
        <v>9</v>
      </c>
      <c r="D59" s="18" t="s">
        <v>47</v>
      </c>
    </row>
    <row r="60" ht="34.5" customHeight="1">
      <c r="A60" s="87" t="s">
        <v>119</v>
      </c>
      <c r="B60" s="23" t="s">
        <v>120</v>
      </c>
      <c r="C60" s="29" t="s">
        <v>9</v>
      </c>
      <c r="D60" s="18" t="s">
        <v>9</v>
      </c>
    </row>
    <row r="61" ht="34.5" customHeight="1">
      <c r="A61" s="88" t="s">
        <v>121</v>
      </c>
      <c r="B61" s="20" t="s">
        <v>122</v>
      </c>
      <c r="C61" s="29" t="s">
        <v>9</v>
      </c>
      <c r="D61" s="18" t="s">
        <v>9</v>
      </c>
    </row>
    <row r="62" ht="34.5" customHeight="1">
      <c r="A62" s="89" t="s">
        <v>123</v>
      </c>
      <c r="B62" s="90" t="s">
        <v>124</v>
      </c>
      <c r="C62" s="91" t="s">
        <v>9</v>
      </c>
      <c r="D62" s="91" t="s">
        <v>9</v>
      </c>
    </row>
    <row r="63" ht="34.5" customHeight="1">
      <c r="A63" s="92" t="s">
        <v>125</v>
      </c>
      <c r="B63" s="16" t="s">
        <v>126</v>
      </c>
      <c r="C63" s="29" t="s">
        <v>9</v>
      </c>
      <c r="D63" s="29" t="s">
        <v>9</v>
      </c>
    </row>
    <row r="64" ht="34.5" customHeight="1">
      <c r="A64" s="93" t="s">
        <v>127</v>
      </c>
      <c r="B64" s="20" t="s">
        <v>128</v>
      </c>
      <c r="C64" s="13" t="s">
        <v>9</v>
      </c>
      <c r="D64" s="18" t="s">
        <v>9</v>
      </c>
    </row>
    <row r="65" ht="33.75" customHeight="1">
      <c r="A65" s="94" t="s">
        <v>129</v>
      </c>
      <c r="B65" s="50" t="s">
        <v>130</v>
      </c>
      <c r="C65" s="29" t="s">
        <v>9</v>
      </c>
      <c r="D65" s="18" t="s">
        <v>9</v>
      </c>
    </row>
    <row r="66" ht="33.75" customHeight="1">
      <c r="A66" s="95" t="s">
        <v>131</v>
      </c>
      <c r="B66" s="20" t="s">
        <v>132</v>
      </c>
      <c r="C66" s="91" t="s">
        <v>9</v>
      </c>
      <c r="D66" s="18" t="s">
        <v>9</v>
      </c>
    </row>
    <row r="67" ht="33.75" customHeight="1">
      <c r="A67" s="96" t="s">
        <v>133</v>
      </c>
      <c r="B67" s="16" t="s">
        <v>134</v>
      </c>
      <c r="C67" s="29" t="s">
        <v>9</v>
      </c>
      <c r="D67" s="18" t="s">
        <v>9</v>
      </c>
    </row>
    <row r="68" ht="33.75" customHeight="1">
      <c r="A68" s="97" t="s">
        <v>135</v>
      </c>
      <c r="B68" s="12" t="s">
        <v>136</v>
      </c>
      <c r="C68" s="29" t="s">
        <v>9</v>
      </c>
      <c r="D68" s="18" t="s">
        <v>9</v>
      </c>
    </row>
    <row r="69" ht="34.5" customHeight="1">
      <c r="A69" s="98" t="s">
        <v>137</v>
      </c>
      <c r="B69" s="23" t="s">
        <v>138</v>
      </c>
      <c r="C69" s="13" t="s">
        <v>9</v>
      </c>
      <c r="D69" s="18" t="s">
        <v>9</v>
      </c>
    </row>
    <row r="70" ht="34.5" customHeight="1">
      <c r="A70" s="99" t="s">
        <v>139</v>
      </c>
      <c r="B70" s="20" t="s">
        <v>140</v>
      </c>
      <c r="C70" s="13" t="s">
        <v>9</v>
      </c>
      <c r="D70" s="18" t="s">
        <v>9</v>
      </c>
    </row>
    <row r="71" ht="34.5" customHeight="1">
      <c r="A71" s="100" t="s">
        <v>141</v>
      </c>
      <c r="B71" s="16" t="s">
        <v>142</v>
      </c>
      <c r="C71" s="13" t="s">
        <v>9</v>
      </c>
      <c r="D71" s="18" t="s">
        <v>9</v>
      </c>
    </row>
    <row r="72" ht="34.5" customHeight="1">
      <c r="A72" s="101" t="s">
        <v>143</v>
      </c>
      <c r="B72" s="20" t="s">
        <v>144</v>
      </c>
      <c r="C72" s="13" t="s">
        <v>9</v>
      </c>
      <c r="D72" s="18" t="s">
        <v>9</v>
      </c>
    </row>
    <row r="73" ht="34.5" customHeight="1">
      <c r="A73" s="102" t="s">
        <v>145</v>
      </c>
      <c r="B73" s="16" t="s">
        <v>146</v>
      </c>
      <c r="C73" s="9" t="s">
        <v>9</v>
      </c>
      <c r="D73" s="103" t="s">
        <v>9</v>
      </c>
    </row>
    <row r="74" ht="34.5" customHeight="1">
      <c r="A74" s="104" t="s">
        <v>147</v>
      </c>
      <c r="B74" s="12" t="s">
        <v>148</v>
      </c>
      <c r="C74" s="26" t="s">
        <v>9</v>
      </c>
      <c r="D74" s="105" t="s">
        <v>9</v>
      </c>
    </row>
    <row r="75" ht="34.5" customHeight="1">
      <c r="A75" s="106" t="s">
        <v>149</v>
      </c>
      <c r="B75" s="16" t="s">
        <v>150</v>
      </c>
      <c r="C75" s="9" t="s">
        <v>9</v>
      </c>
      <c r="D75" s="103" t="s">
        <v>9</v>
      </c>
    </row>
    <row r="76" ht="34.5" customHeight="1">
      <c r="A76" s="107" t="s">
        <v>151</v>
      </c>
      <c r="B76" s="20" t="s">
        <v>152</v>
      </c>
      <c r="C76" s="26" t="s">
        <v>9</v>
      </c>
      <c r="D76" s="105" t="s">
        <v>9</v>
      </c>
    </row>
    <row r="77" ht="34.5" customHeight="1">
      <c r="A77" s="108" t="s">
        <v>153</v>
      </c>
      <c r="B77" s="16" t="s">
        <v>154</v>
      </c>
      <c r="C77" s="13" t="s">
        <v>9</v>
      </c>
      <c r="D77" s="44" t="s">
        <v>47</v>
      </c>
    </row>
    <row r="78" ht="34.5" customHeight="1">
      <c r="A78" s="109" t="s">
        <v>155</v>
      </c>
      <c r="B78" s="20" t="s">
        <v>156</v>
      </c>
      <c r="C78" s="13" t="s">
        <v>9</v>
      </c>
      <c r="D78" s="44" t="s">
        <v>9</v>
      </c>
    </row>
    <row r="79" ht="34.5" customHeight="1">
      <c r="A79" s="110" t="s">
        <v>157</v>
      </c>
      <c r="B79" s="23" t="s">
        <v>158</v>
      </c>
      <c r="C79" s="13" t="s">
        <v>9</v>
      </c>
      <c r="D79" s="18" t="s">
        <v>47</v>
      </c>
    </row>
    <row r="80" ht="34.5" customHeight="1">
      <c r="A80" s="111" t="s">
        <v>159</v>
      </c>
      <c r="B80" s="12" t="s">
        <v>160</v>
      </c>
      <c r="C80" s="13" t="s">
        <v>47</v>
      </c>
      <c r="D80" s="44" t="s">
        <v>48</v>
      </c>
    </row>
    <row r="81" ht="34.5" customHeight="1">
      <c r="A81" s="112" t="s">
        <v>161</v>
      </c>
      <c r="B81" s="23" t="s">
        <v>162</v>
      </c>
      <c r="C81" s="13" t="s">
        <v>47</v>
      </c>
      <c r="D81" s="14" t="s">
        <v>48</v>
      </c>
    </row>
    <row r="82" ht="34.5" customHeight="1">
      <c r="A82" s="113" t="s">
        <v>163</v>
      </c>
      <c r="B82" s="12" t="s">
        <v>158</v>
      </c>
      <c r="C82" s="29" t="s">
        <v>48</v>
      </c>
      <c r="D82" s="18" t="s">
        <v>48</v>
      </c>
    </row>
    <row r="83" ht="34.5" customHeight="1">
      <c r="A83" s="114" t="s">
        <v>164</v>
      </c>
      <c r="B83" s="23" t="s">
        <v>165</v>
      </c>
      <c r="C83" s="13" t="s">
        <v>47</v>
      </c>
      <c r="D83" s="18" t="s">
        <v>9</v>
      </c>
    </row>
    <row r="84" ht="34.5" customHeight="1">
      <c r="A84" s="115" t="s">
        <v>166</v>
      </c>
      <c r="B84" s="20" t="s">
        <v>167</v>
      </c>
      <c r="C84" s="13" t="s">
        <v>9</v>
      </c>
      <c r="D84" s="18" t="s">
        <v>47</v>
      </c>
    </row>
    <row r="85" ht="34.5" customHeight="1">
      <c r="A85" s="116" t="s">
        <v>168</v>
      </c>
      <c r="B85" s="23" t="s">
        <v>169</v>
      </c>
      <c r="C85" s="13" t="s">
        <v>48</v>
      </c>
      <c r="D85" s="44" t="s">
        <v>48</v>
      </c>
    </row>
    <row r="86" ht="34.5" customHeight="1">
      <c r="A86" s="117" t="s">
        <v>170</v>
      </c>
      <c r="B86" s="12" t="s">
        <v>171</v>
      </c>
      <c r="C86" s="118" t="s">
        <v>48</v>
      </c>
      <c r="D86" s="14" t="s">
        <v>48</v>
      </c>
    </row>
    <row r="87" ht="34.5" customHeight="1">
      <c r="A87" s="119" t="s">
        <v>172</v>
      </c>
      <c r="B87" s="23" t="s">
        <v>173</v>
      </c>
      <c r="C87" s="13" t="s">
        <v>9</v>
      </c>
      <c r="D87" s="14" t="s">
        <v>9</v>
      </c>
    </row>
    <row r="88" ht="34.5" customHeight="1">
      <c r="A88" s="120" t="s">
        <v>174</v>
      </c>
      <c r="B88" s="12" t="s">
        <v>175</v>
      </c>
      <c r="C88" s="13" t="s">
        <v>9</v>
      </c>
      <c r="D88" s="14" t="s">
        <v>48</v>
      </c>
    </row>
    <row r="89" ht="34.5" customHeight="1">
      <c r="A89" s="121" t="s">
        <v>176</v>
      </c>
      <c r="B89" s="16" t="s">
        <v>177</v>
      </c>
      <c r="C89" s="13" t="s">
        <v>9</v>
      </c>
      <c r="D89" s="14" t="s">
        <v>9</v>
      </c>
    </row>
    <row r="90" ht="34.5" customHeight="1">
      <c r="A90" s="122" t="s">
        <v>178</v>
      </c>
      <c r="B90" s="20" t="s">
        <v>179</v>
      </c>
      <c r="C90" s="13" t="s">
        <v>9</v>
      </c>
      <c r="D90" s="14" t="s">
        <v>9</v>
      </c>
    </row>
    <row r="91" ht="34.5" customHeight="1">
      <c r="A91" s="123" t="s">
        <v>180</v>
      </c>
      <c r="B91" s="23" t="s">
        <v>181</v>
      </c>
      <c r="C91" s="29" t="s">
        <v>48</v>
      </c>
      <c r="D91" s="18" t="s">
        <v>9</v>
      </c>
    </row>
    <row r="92" ht="34.5" customHeight="1">
      <c r="A92" s="124" t="s">
        <v>182</v>
      </c>
      <c r="B92" s="12" t="s">
        <v>183</v>
      </c>
      <c r="C92" s="13" t="s">
        <v>9</v>
      </c>
      <c r="D92" s="14" t="s">
        <v>47</v>
      </c>
    </row>
    <row r="93" ht="34.5" customHeight="1">
      <c r="A93" s="125" t="s">
        <v>184</v>
      </c>
      <c r="B93" s="16" t="s">
        <v>185</v>
      </c>
      <c r="C93" s="13" t="s">
        <v>9</v>
      </c>
      <c r="D93" s="14" t="s">
        <v>9</v>
      </c>
    </row>
    <row r="94" ht="34.5" customHeight="1">
      <c r="A94" s="126" t="s">
        <v>186</v>
      </c>
      <c r="B94" s="12" t="s">
        <v>187</v>
      </c>
      <c r="C94" s="13" t="s">
        <v>9</v>
      </c>
      <c r="D94" s="14" t="s">
        <v>48</v>
      </c>
    </row>
    <row r="95" ht="34.5" customHeight="1">
      <c r="A95" s="127" t="s">
        <v>188</v>
      </c>
      <c r="B95" s="16" t="s">
        <v>189</v>
      </c>
      <c r="C95" s="13" t="s">
        <v>9</v>
      </c>
      <c r="D95" s="18" t="s">
        <v>9</v>
      </c>
    </row>
    <row r="96" ht="34.5" customHeight="1">
      <c r="A96" s="128" t="s">
        <v>190</v>
      </c>
      <c r="B96" s="12" t="s">
        <v>191</v>
      </c>
      <c r="C96" s="13" t="s">
        <v>48</v>
      </c>
      <c r="D96" s="44" t="s">
        <v>47</v>
      </c>
    </row>
    <row r="97" ht="34.5" customHeight="1">
      <c r="A97" s="129" t="s">
        <v>192</v>
      </c>
      <c r="B97" s="16" t="s">
        <v>193</v>
      </c>
      <c r="C97" s="13" t="s">
        <v>9</v>
      </c>
      <c r="D97" s="44" t="s">
        <v>9</v>
      </c>
    </row>
    <row r="98" ht="34.5" customHeight="1">
      <c r="A98" s="130" t="s">
        <v>194</v>
      </c>
      <c r="B98" s="8" t="s">
        <v>195</v>
      </c>
      <c r="C98" s="131" t="s">
        <v>9</v>
      </c>
      <c r="D98" s="132" t="s">
        <v>9</v>
      </c>
    </row>
    <row r="99" ht="34.5" customHeight="1">
      <c r="A99" s="133" t="s">
        <v>196</v>
      </c>
      <c r="B99" s="20" t="s">
        <v>197</v>
      </c>
      <c r="C99" s="29" t="s">
        <v>48</v>
      </c>
      <c r="D99" s="44" t="s">
        <v>47</v>
      </c>
    </row>
    <row r="100" ht="34.5" customHeight="1">
      <c r="A100" s="134" t="s">
        <v>198</v>
      </c>
      <c r="B100" s="16" t="s">
        <v>199</v>
      </c>
      <c r="C100" s="29" t="s">
        <v>9</v>
      </c>
      <c r="D100" s="44" t="s">
        <v>9</v>
      </c>
    </row>
    <row r="101" ht="34.5" customHeight="1">
      <c r="A101" s="135" t="s">
        <v>200</v>
      </c>
      <c r="B101" s="20" t="s">
        <v>201</v>
      </c>
      <c r="C101" s="29" t="s">
        <v>9</v>
      </c>
      <c r="D101" s="44" t="s">
        <v>9</v>
      </c>
    </row>
    <row r="102" ht="34.5" customHeight="1">
      <c r="A102" s="136" t="s">
        <v>202</v>
      </c>
      <c r="B102" s="16" t="s">
        <v>203</v>
      </c>
      <c r="C102" s="29" t="s">
        <v>9</v>
      </c>
      <c r="D102" s="44" t="s">
        <v>9</v>
      </c>
    </row>
    <row r="103" ht="34.5" customHeight="1">
      <c r="A103" s="137" t="s">
        <v>204</v>
      </c>
      <c r="B103" s="20" t="s">
        <v>112</v>
      </c>
      <c r="C103" s="29" t="s">
        <v>9</v>
      </c>
      <c r="D103" s="18" t="s">
        <v>9</v>
      </c>
    </row>
    <row r="104" ht="34.5" customHeight="1">
      <c r="A104" s="138" t="s">
        <v>205</v>
      </c>
      <c r="B104" s="16" t="s">
        <v>206</v>
      </c>
      <c r="C104" s="29" t="s">
        <v>9</v>
      </c>
      <c r="D104" s="18" t="s">
        <v>9</v>
      </c>
    </row>
    <row r="105" ht="34.5" customHeight="1">
      <c r="A105" s="139" t="s">
        <v>207</v>
      </c>
      <c r="B105" s="12" t="s">
        <v>208</v>
      </c>
      <c r="C105" s="29" t="s">
        <v>48</v>
      </c>
      <c r="D105" s="18" t="s">
        <v>9</v>
      </c>
    </row>
    <row r="106" ht="34.5" customHeight="1">
      <c r="A106" s="140" t="s">
        <v>209</v>
      </c>
      <c r="B106" s="23" t="s">
        <v>210</v>
      </c>
      <c r="C106" s="29" t="s">
        <v>9</v>
      </c>
      <c r="D106" s="18" t="s">
        <v>9</v>
      </c>
    </row>
    <row r="107" ht="34.5" customHeight="1">
      <c r="A107" s="141" t="s">
        <v>211</v>
      </c>
      <c r="B107" s="20" t="s">
        <v>212</v>
      </c>
      <c r="C107" s="29" t="s">
        <v>9</v>
      </c>
      <c r="D107" s="18" t="s">
        <v>9</v>
      </c>
    </row>
    <row r="108" ht="34.5" customHeight="1">
      <c r="A108" s="142" t="s">
        <v>213</v>
      </c>
      <c r="B108" s="23" t="s">
        <v>214</v>
      </c>
      <c r="C108" s="29" t="s">
        <v>9</v>
      </c>
      <c r="D108" s="18" t="s">
        <v>9</v>
      </c>
    </row>
    <row r="109" ht="34.5" customHeight="1">
      <c r="A109" s="143" t="s">
        <v>215</v>
      </c>
      <c r="B109" s="12" t="s">
        <v>216</v>
      </c>
      <c r="C109" s="29" t="s">
        <v>48</v>
      </c>
      <c r="D109" s="18" t="s">
        <v>48</v>
      </c>
    </row>
    <row r="110" ht="34.5" customHeight="1">
      <c r="A110" s="144" t="s">
        <v>217</v>
      </c>
      <c r="B110" s="16" t="s">
        <v>218</v>
      </c>
      <c r="C110" s="29" t="s">
        <v>9</v>
      </c>
      <c r="D110" s="18" t="s">
        <v>9</v>
      </c>
    </row>
    <row r="111" ht="34.5" customHeight="1">
      <c r="A111" s="145" t="s">
        <v>219</v>
      </c>
      <c r="B111" s="12" t="s">
        <v>220</v>
      </c>
      <c r="C111" s="29" t="s">
        <v>9</v>
      </c>
      <c r="D111" s="18" t="s">
        <v>47</v>
      </c>
    </row>
    <row r="112" ht="48.0" customHeight="1">
      <c r="A112" s="146" t="s">
        <v>221</v>
      </c>
      <c r="B112" s="147" t="s">
        <v>222</v>
      </c>
      <c r="C112" s="17" t="s">
        <v>47</v>
      </c>
      <c r="D112" s="18" t="s">
        <v>47</v>
      </c>
    </row>
    <row r="113" ht="34.5" customHeight="1">
      <c r="A113" s="148" t="s">
        <v>223</v>
      </c>
      <c r="B113" s="12" t="s">
        <v>224</v>
      </c>
      <c r="C113" s="24" t="s">
        <v>47</v>
      </c>
      <c r="D113" s="18" t="s">
        <v>47</v>
      </c>
    </row>
    <row r="114" ht="34.5" customHeight="1">
      <c r="A114" s="149" t="s">
        <v>225</v>
      </c>
      <c r="B114" s="16" t="s">
        <v>226</v>
      </c>
      <c r="C114" s="29" t="s">
        <v>9</v>
      </c>
      <c r="D114" s="18" t="s">
        <v>9</v>
      </c>
    </row>
    <row r="115" ht="34.5" customHeight="1">
      <c r="A115" s="150" t="s">
        <v>227</v>
      </c>
      <c r="B115" s="12" t="s">
        <v>228</v>
      </c>
      <c r="C115" s="13" t="s">
        <v>9</v>
      </c>
      <c r="D115" s="14" t="s">
        <v>48</v>
      </c>
    </row>
    <row r="116" ht="34.5" customHeight="1">
      <c r="A116" s="151" t="s">
        <v>229</v>
      </c>
      <c r="B116" s="23" t="s">
        <v>230</v>
      </c>
      <c r="C116" s="29" t="s">
        <v>48</v>
      </c>
      <c r="D116" s="18" t="s">
        <v>9</v>
      </c>
    </row>
    <row r="117" ht="34.5" customHeight="1">
      <c r="A117" s="152" t="s">
        <v>231</v>
      </c>
      <c r="B117" s="12" t="s">
        <v>232</v>
      </c>
      <c r="C117" s="29" t="s">
        <v>9</v>
      </c>
      <c r="D117" s="18" t="s">
        <v>47</v>
      </c>
    </row>
    <row r="118" ht="34.5" customHeight="1">
      <c r="A118" s="153" t="s">
        <v>233</v>
      </c>
      <c r="B118" s="23" t="s">
        <v>234</v>
      </c>
      <c r="C118" s="29" t="s">
        <v>9</v>
      </c>
      <c r="D118" s="44" t="s">
        <v>9</v>
      </c>
    </row>
    <row r="119" ht="34.5" customHeight="1">
      <c r="A119" s="154" t="s">
        <v>235</v>
      </c>
      <c r="B119" s="12" t="s">
        <v>236</v>
      </c>
      <c r="C119" s="29" t="s">
        <v>9</v>
      </c>
      <c r="D119" s="44" t="s">
        <v>47</v>
      </c>
    </row>
    <row r="120" ht="34.5" customHeight="1">
      <c r="A120" s="155" t="s">
        <v>237</v>
      </c>
      <c r="B120" s="16" t="s">
        <v>238</v>
      </c>
      <c r="C120" s="29" t="s">
        <v>9</v>
      </c>
      <c r="D120" s="44" t="s">
        <v>9</v>
      </c>
    </row>
    <row r="121" ht="34.5" customHeight="1">
      <c r="A121" s="156" t="s">
        <v>239</v>
      </c>
      <c r="B121" s="20" t="s">
        <v>240</v>
      </c>
      <c r="C121" s="29" t="s">
        <v>9</v>
      </c>
      <c r="D121" s="44" t="s">
        <v>47</v>
      </c>
    </row>
    <row r="122" ht="34.5" customHeight="1">
      <c r="A122" s="157" t="s">
        <v>241</v>
      </c>
      <c r="B122" s="23" t="s">
        <v>242</v>
      </c>
      <c r="C122" s="29" t="s">
        <v>9</v>
      </c>
      <c r="D122" s="18" t="s">
        <v>47</v>
      </c>
    </row>
    <row r="123" ht="34.5" customHeight="1">
      <c r="A123" s="158" t="s">
        <v>243</v>
      </c>
      <c r="B123" s="12" t="s">
        <v>244</v>
      </c>
      <c r="C123" s="29" t="s">
        <v>9</v>
      </c>
      <c r="D123" s="18" t="s">
        <v>47</v>
      </c>
    </row>
    <row r="124" ht="34.5" customHeight="1">
      <c r="A124" s="159" t="s">
        <v>245</v>
      </c>
      <c r="B124" s="160" t="s">
        <v>246</v>
      </c>
      <c r="C124" s="91" t="s">
        <v>9</v>
      </c>
      <c r="D124" s="59" t="s">
        <v>9</v>
      </c>
    </row>
    <row r="125" ht="34.5" customHeight="1">
      <c r="A125" s="161" t="s">
        <v>247</v>
      </c>
      <c r="B125" s="16" t="s">
        <v>248</v>
      </c>
      <c r="C125" s="29" t="s">
        <v>9</v>
      </c>
      <c r="D125" s="18" t="s">
        <v>47</v>
      </c>
    </row>
    <row r="126" ht="34.5" customHeight="1">
      <c r="A126" s="162" t="s">
        <v>249</v>
      </c>
      <c r="B126" s="20" t="s">
        <v>250</v>
      </c>
      <c r="C126" s="29" t="s">
        <v>48</v>
      </c>
      <c r="D126" s="18" t="s">
        <v>9</v>
      </c>
    </row>
    <row r="127" ht="34.5" customHeight="1">
      <c r="A127" s="79" t="s">
        <v>251</v>
      </c>
      <c r="B127" s="16" t="s">
        <v>252</v>
      </c>
      <c r="C127" s="29" t="s">
        <v>9</v>
      </c>
      <c r="D127" s="18" t="s">
        <v>47</v>
      </c>
    </row>
    <row r="128" ht="34.5" customHeight="1">
      <c r="A128" s="163" t="s">
        <v>253</v>
      </c>
      <c r="B128" s="20" t="s">
        <v>254</v>
      </c>
      <c r="C128" s="29" t="s">
        <v>9</v>
      </c>
      <c r="D128" s="18" t="s">
        <v>9</v>
      </c>
    </row>
    <row r="129" ht="34.5" customHeight="1">
      <c r="A129" s="164" t="s">
        <v>255</v>
      </c>
      <c r="B129" s="16" t="s">
        <v>256</v>
      </c>
      <c r="C129" s="29" t="s">
        <v>9</v>
      </c>
      <c r="D129" s="18" t="s">
        <v>9</v>
      </c>
    </row>
    <row r="130" ht="34.5" customHeight="1">
      <c r="A130" s="165" t="s">
        <v>257</v>
      </c>
      <c r="B130" s="12" t="s">
        <v>258</v>
      </c>
      <c r="C130" s="29" t="s">
        <v>48</v>
      </c>
      <c r="D130" s="18" t="s">
        <v>9</v>
      </c>
    </row>
    <row r="131" ht="34.5" customHeight="1">
      <c r="A131" s="166" t="s">
        <v>259</v>
      </c>
      <c r="B131" s="16" t="s">
        <v>260</v>
      </c>
      <c r="C131" s="29" t="s">
        <v>9</v>
      </c>
      <c r="D131" s="29" t="s">
        <v>9</v>
      </c>
    </row>
    <row r="132" ht="34.5" customHeight="1">
      <c r="A132" s="167" t="s">
        <v>261</v>
      </c>
      <c r="B132" s="20" t="s">
        <v>262</v>
      </c>
      <c r="C132" s="29" t="s">
        <v>9</v>
      </c>
      <c r="D132" s="18" t="s">
        <v>9</v>
      </c>
    </row>
    <row r="133" ht="34.5" customHeight="1">
      <c r="A133" s="168" t="s">
        <v>263</v>
      </c>
      <c r="B133" s="23" t="s">
        <v>264</v>
      </c>
      <c r="C133" s="29" t="s">
        <v>9</v>
      </c>
      <c r="D133" s="18" t="s">
        <v>9</v>
      </c>
    </row>
    <row r="134" ht="34.5" customHeight="1">
      <c r="A134" s="169" t="s">
        <v>265</v>
      </c>
      <c r="B134" s="12" t="s">
        <v>266</v>
      </c>
      <c r="C134" s="26" t="s">
        <v>9</v>
      </c>
      <c r="D134" s="37" t="s">
        <v>9</v>
      </c>
    </row>
    <row r="135" ht="34.5" customHeight="1">
      <c r="A135" s="170" t="s">
        <v>267</v>
      </c>
      <c r="B135" s="16" t="s">
        <v>268</v>
      </c>
      <c r="C135" s="29" t="s">
        <v>48</v>
      </c>
      <c r="D135" s="44" t="s">
        <v>48</v>
      </c>
    </row>
    <row r="136" ht="34.5" customHeight="1">
      <c r="A136" s="171" t="s">
        <v>269</v>
      </c>
      <c r="B136" s="8" t="s">
        <v>270</v>
      </c>
      <c r="C136" s="91" t="s">
        <v>9</v>
      </c>
      <c r="D136" s="132" t="s">
        <v>9</v>
      </c>
    </row>
    <row r="137" ht="34.5" customHeight="1">
      <c r="A137" s="172" t="s">
        <v>271</v>
      </c>
      <c r="B137" s="20" t="s">
        <v>272</v>
      </c>
      <c r="C137" s="24" t="s">
        <v>47</v>
      </c>
      <c r="D137" s="18" t="s">
        <v>47</v>
      </c>
    </row>
    <row r="138" ht="34.5" customHeight="1">
      <c r="A138" s="173" t="s">
        <v>273</v>
      </c>
      <c r="B138" s="67" t="s">
        <v>274</v>
      </c>
      <c r="C138" s="21" t="s">
        <v>9</v>
      </c>
      <c r="D138" s="59" t="s">
        <v>9</v>
      </c>
    </row>
    <row r="139" ht="34.5" customHeight="1">
      <c r="A139" s="174" t="s">
        <v>275</v>
      </c>
      <c r="B139" s="16" t="s">
        <v>276</v>
      </c>
      <c r="C139" s="13" t="s">
        <v>9</v>
      </c>
      <c r="D139" s="14" t="s">
        <v>48</v>
      </c>
    </row>
    <row r="140" ht="34.5" customHeight="1">
      <c r="A140" s="175" t="s">
        <v>277</v>
      </c>
      <c r="B140" s="20" t="s">
        <v>278</v>
      </c>
      <c r="C140" s="13" t="s">
        <v>9</v>
      </c>
      <c r="D140" s="14" t="s">
        <v>9</v>
      </c>
    </row>
    <row r="141" ht="34.5" customHeight="1">
      <c r="A141" s="176" t="s">
        <v>279</v>
      </c>
      <c r="B141" s="177" t="s">
        <v>280</v>
      </c>
      <c r="C141" s="13" t="s">
        <v>9</v>
      </c>
      <c r="D141" s="14" t="s">
        <v>9</v>
      </c>
    </row>
    <row r="142" ht="34.5" customHeight="1">
      <c r="A142" s="178" t="s">
        <v>281</v>
      </c>
      <c r="B142" s="20" t="s">
        <v>282</v>
      </c>
      <c r="C142" s="29" t="s">
        <v>9</v>
      </c>
      <c r="D142" s="44" t="s">
        <v>9</v>
      </c>
    </row>
    <row r="143" ht="34.5" customHeight="1">
      <c r="A143" s="179" t="s">
        <v>283</v>
      </c>
      <c r="B143" s="16" t="s">
        <v>284</v>
      </c>
      <c r="C143" s="29" t="s">
        <v>9</v>
      </c>
      <c r="D143" s="18" t="s">
        <v>9</v>
      </c>
    </row>
    <row r="144" ht="34.5" customHeight="1">
      <c r="A144" s="122" t="s">
        <v>285</v>
      </c>
      <c r="B144" s="20" t="s">
        <v>286</v>
      </c>
      <c r="C144" s="29" t="s">
        <v>9</v>
      </c>
      <c r="D144" s="18" t="s">
        <v>47</v>
      </c>
    </row>
    <row r="145" ht="34.5" customHeight="1">
      <c r="A145" s="180" t="s">
        <v>287</v>
      </c>
      <c r="B145" s="16" t="s">
        <v>288</v>
      </c>
      <c r="C145" s="29" t="s">
        <v>9</v>
      </c>
      <c r="D145" s="18" t="s">
        <v>9</v>
      </c>
    </row>
    <row r="146" ht="34.5" customHeight="1">
      <c r="A146" s="181" t="s">
        <v>289</v>
      </c>
      <c r="B146" s="20" t="s">
        <v>290</v>
      </c>
      <c r="C146" s="13" t="s">
        <v>47</v>
      </c>
      <c r="D146" s="44" t="s">
        <v>47</v>
      </c>
    </row>
    <row r="147" ht="34.5" customHeight="1">
      <c r="A147" s="182" t="s">
        <v>291</v>
      </c>
      <c r="B147" s="23" t="s">
        <v>292</v>
      </c>
      <c r="C147" s="13" t="s">
        <v>48</v>
      </c>
      <c r="D147" s="44" t="s">
        <v>47</v>
      </c>
    </row>
    <row r="148" ht="34.5" customHeight="1">
      <c r="A148" s="183" t="s">
        <v>293</v>
      </c>
      <c r="B148" s="20" t="s">
        <v>294</v>
      </c>
      <c r="C148" s="13" t="s">
        <v>9</v>
      </c>
      <c r="D148" s="44" t="s">
        <v>9</v>
      </c>
    </row>
    <row r="149" ht="34.5" customHeight="1">
      <c r="A149" s="184" t="s">
        <v>295</v>
      </c>
      <c r="B149" s="16" t="s">
        <v>296</v>
      </c>
      <c r="C149" s="13" t="s">
        <v>9</v>
      </c>
      <c r="D149" s="44" t="s">
        <v>9</v>
      </c>
    </row>
    <row r="150" ht="34.5" customHeight="1">
      <c r="A150" s="185" t="s">
        <v>297</v>
      </c>
      <c r="B150" s="20" t="s">
        <v>298</v>
      </c>
      <c r="C150" s="13" t="s">
        <v>9</v>
      </c>
      <c r="D150" s="44" t="s">
        <v>9</v>
      </c>
    </row>
    <row r="151" ht="34.5" customHeight="1">
      <c r="A151" s="186" t="s">
        <v>299</v>
      </c>
      <c r="B151" s="16" t="s">
        <v>300</v>
      </c>
      <c r="C151" s="13" t="s">
        <v>9</v>
      </c>
      <c r="D151" s="18" t="s">
        <v>9</v>
      </c>
    </row>
    <row r="152" ht="34.5" customHeight="1">
      <c r="A152" s="187" t="s">
        <v>301</v>
      </c>
      <c r="B152" s="67" t="s">
        <v>302</v>
      </c>
      <c r="C152" s="131" t="s">
        <v>9</v>
      </c>
      <c r="D152" s="59" t="s">
        <v>9</v>
      </c>
    </row>
    <row r="153" ht="34.5" customHeight="1">
      <c r="A153" s="188" t="s">
        <v>303</v>
      </c>
      <c r="B153" s="20" t="s">
        <v>304</v>
      </c>
      <c r="C153" s="13" t="s">
        <v>9</v>
      </c>
      <c r="D153" s="44" t="s">
        <v>9</v>
      </c>
    </row>
    <row r="154" ht="34.5" customHeight="1">
      <c r="A154" s="189" t="s">
        <v>305</v>
      </c>
      <c r="B154" s="23" t="s">
        <v>306</v>
      </c>
      <c r="C154" s="29" t="s">
        <v>48</v>
      </c>
      <c r="D154" s="14" t="s">
        <v>48</v>
      </c>
    </row>
    <row r="155" ht="34.5" customHeight="1">
      <c r="A155" s="190" t="s">
        <v>307</v>
      </c>
      <c r="B155" s="12" t="s">
        <v>308</v>
      </c>
      <c r="C155" s="29" t="s">
        <v>48</v>
      </c>
      <c r="D155" s="18" t="s">
        <v>9</v>
      </c>
    </row>
    <row r="156" ht="34.5" customHeight="1">
      <c r="A156" s="191" t="s">
        <v>309</v>
      </c>
      <c r="B156" s="192" t="s">
        <v>310</v>
      </c>
      <c r="C156" s="91" t="s">
        <v>9</v>
      </c>
      <c r="D156" s="59" t="s">
        <v>9</v>
      </c>
    </row>
    <row r="157" ht="34.5" customHeight="1">
      <c r="A157" s="193" t="s">
        <v>311</v>
      </c>
      <c r="B157" s="194" t="s">
        <v>312</v>
      </c>
      <c r="C157" s="40" t="s">
        <v>9</v>
      </c>
      <c r="D157" s="18" t="s">
        <v>9</v>
      </c>
    </row>
    <row r="158" ht="34.5" customHeight="1">
      <c r="A158" s="195" t="s">
        <v>313</v>
      </c>
      <c r="B158" s="196" t="s">
        <v>314</v>
      </c>
      <c r="C158" s="40" t="s">
        <v>9</v>
      </c>
      <c r="D158" s="18" t="s">
        <v>9</v>
      </c>
    </row>
    <row r="159" ht="34.5" customHeight="1">
      <c r="A159" s="197" t="s">
        <v>315</v>
      </c>
      <c r="B159" s="192" t="s">
        <v>316</v>
      </c>
      <c r="C159" s="131" t="s">
        <v>9</v>
      </c>
      <c r="D159" s="59" t="s">
        <v>9</v>
      </c>
    </row>
    <row r="160" ht="34.5" customHeight="1">
      <c r="A160" s="198" t="s">
        <v>317</v>
      </c>
      <c r="B160" s="16" t="s">
        <v>318</v>
      </c>
      <c r="C160" s="29" t="s">
        <v>9</v>
      </c>
      <c r="D160" s="18" t="s">
        <v>9</v>
      </c>
    </row>
    <row r="161" ht="34.5" customHeight="1">
      <c r="A161" s="199" t="s">
        <v>319</v>
      </c>
      <c r="B161" s="20" t="s">
        <v>320</v>
      </c>
      <c r="C161" s="29" t="s">
        <v>9</v>
      </c>
      <c r="D161" s="18" t="s">
        <v>47</v>
      </c>
    </row>
    <row r="162" ht="34.5" customHeight="1">
      <c r="A162" s="200" t="s">
        <v>321</v>
      </c>
      <c r="B162" s="16" t="s">
        <v>322</v>
      </c>
      <c r="C162" s="29" t="s">
        <v>9</v>
      </c>
      <c r="D162" s="18" t="s">
        <v>9</v>
      </c>
    </row>
    <row r="163" ht="34.5" customHeight="1">
      <c r="A163" s="201" t="s">
        <v>323</v>
      </c>
      <c r="B163" s="20" t="s">
        <v>324</v>
      </c>
      <c r="C163" s="29" t="s">
        <v>9</v>
      </c>
      <c r="D163" s="18" t="s">
        <v>9</v>
      </c>
    </row>
    <row r="164" ht="34.5" customHeight="1">
      <c r="A164" s="202" t="s">
        <v>325</v>
      </c>
      <c r="B164" s="16" t="s">
        <v>326</v>
      </c>
      <c r="C164" s="29" t="s">
        <v>9</v>
      </c>
      <c r="D164" s="18" t="s">
        <v>48</v>
      </c>
    </row>
    <row r="165" ht="34.5" customHeight="1">
      <c r="A165" s="203" t="s">
        <v>327</v>
      </c>
      <c r="B165" s="20" t="s">
        <v>328</v>
      </c>
      <c r="C165" s="29" t="s">
        <v>9</v>
      </c>
      <c r="D165" s="32" t="s">
        <v>47</v>
      </c>
    </row>
    <row r="166" ht="34.5" customHeight="1">
      <c r="A166" s="204" t="s">
        <v>329</v>
      </c>
      <c r="B166" s="16" t="s">
        <v>330</v>
      </c>
      <c r="C166" s="29" t="s">
        <v>9</v>
      </c>
      <c r="D166" s="32" t="s">
        <v>9</v>
      </c>
    </row>
    <row r="167" ht="34.5" customHeight="1">
      <c r="A167" s="205" t="s">
        <v>331</v>
      </c>
      <c r="B167" s="8" t="s">
        <v>332</v>
      </c>
      <c r="C167" s="91" t="s">
        <v>9</v>
      </c>
      <c r="D167" s="206" t="s">
        <v>9</v>
      </c>
    </row>
    <row r="168" ht="34.5" customHeight="1">
      <c r="A168" s="207" t="s">
        <v>333</v>
      </c>
      <c r="B168" s="12" t="s">
        <v>334</v>
      </c>
      <c r="C168" s="29" t="s">
        <v>9</v>
      </c>
      <c r="D168" s="18" t="s">
        <v>9</v>
      </c>
    </row>
    <row r="169" ht="34.5" customHeight="1">
      <c r="A169" s="122" t="s">
        <v>335</v>
      </c>
      <c r="B169" s="23" t="s">
        <v>336</v>
      </c>
      <c r="C169" s="29" t="s">
        <v>48</v>
      </c>
      <c r="D169" s="18" t="s">
        <v>9</v>
      </c>
    </row>
    <row r="170" ht="34.5" customHeight="1">
      <c r="A170" s="208" t="s">
        <v>337</v>
      </c>
      <c r="B170" s="12" t="s">
        <v>338</v>
      </c>
      <c r="C170" s="13" t="s">
        <v>47</v>
      </c>
      <c r="D170" s="18" t="s">
        <v>47</v>
      </c>
    </row>
    <row r="171" ht="34.5" customHeight="1">
      <c r="A171" s="209" t="s">
        <v>339</v>
      </c>
      <c r="B171" s="16" t="s">
        <v>340</v>
      </c>
      <c r="C171" s="29" t="s">
        <v>48</v>
      </c>
      <c r="D171" s="18" t="s">
        <v>47</v>
      </c>
    </row>
    <row r="172" ht="34.5" customHeight="1">
      <c r="A172" s="210" t="s">
        <v>341</v>
      </c>
      <c r="B172" s="20" t="s">
        <v>342</v>
      </c>
      <c r="C172" s="13" t="s">
        <v>9</v>
      </c>
      <c r="D172" s="18" t="s">
        <v>9</v>
      </c>
    </row>
    <row r="173" ht="34.5" customHeight="1">
      <c r="A173" s="211" t="s">
        <v>343</v>
      </c>
      <c r="B173" s="23" t="s">
        <v>344</v>
      </c>
      <c r="C173" s="13" t="s">
        <v>9</v>
      </c>
      <c r="D173" s="18" t="s">
        <v>9</v>
      </c>
    </row>
    <row r="174" ht="34.5" customHeight="1">
      <c r="A174" s="212" t="s">
        <v>345</v>
      </c>
      <c r="B174" s="12" t="s">
        <v>346</v>
      </c>
      <c r="C174" s="13" t="s">
        <v>47</v>
      </c>
      <c r="D174" s="18" t="s">
        <v>9</v>
      </c>
    </row>
    <row r="175" ht="34.5" customHeight="1">
      <c r="A175" s="213" t="s">
        <v>347</v>
      </c>
      <c r="B175" s="23" t="s">
        <v>348</v>
      </c>
      <c r="C175" s="24" t="s">
        <v>9</v>
      </c>
      <c r="D175" s="18" t="s">
        <v>9</v>
      </c>
    </row>
    <row r="176" ht="34.5" customHeight="1">
      <c r="A176" s="214" t="s">
        <v>349</v>
      </c>
      <c r="B176" s="12" t="s">
        <v>350</v>
      </c>
      <c r="C176" s="29" t="s">
        <v>48</v>
      </c>
      <c r="D176" s="44" t="s">
        <v>47</v>
      </c>
    </row>
    <row r="177" ht="34.5" customHeight="1">
      <c r="A177" s="215" t="s">
        <v>351</v>
      </c>
      <c r="B177" s="16" t="s">
        <v>352</v>
      </c>
      <c r="C177" s="29" t="s">
        <v>9</v>
      </c>
      <c r="D177" s="44" t="s">
        <v>9</v>
      </c>
    </row>
    <row r="178" ht="34.5" customHeight="1">
      <c r="A178" s="216" t="s">
        <v>353</v>
      </c>
      <c r="B178" s="20" t="s">
        <v>354</v>
      </c>
      <c r="C178" s="217" t="s">
        <v>9</v>
      </c>
      <c r="D178" s="218" t="s">
        <v>9</v>
      </c>
    </row>
    <row r="179" ht="34.5" customHeight="1">
      <c r="A179" s="219" t="s">
        <v>355</v>
      </c>
      <c r="B179" s="16" t="s">
        <v>356</v>
      </c>
      <c r="C179" s="29" t="s">
        <v>48</v>
      </c>
      <c r="D179" s="18" t="s">
        <v>9</v>
      </c>
    </row>
    <row r="180" ht="34.5" customHeight="1">
      <c r="A180" s="220" t="s">
        <v>357</v>
      </c>
      <c r="B180" s="20" t="s">
        <v>358</v>
      </c>
      <c r="C180" s="29" t="s">
        <v>9</v>
      </c>
      <c r="D180" s="44" t="s">
        <v>9</v>
      </c>
    </row>
    <row r="181" ht="34.5" customHeight="1">
      <c r="A181" s="221" t="s">
        <v>359</v>
      </c>
      <c r="B181" s="67" t="s">
        <v>360</v>
      </c>
      <c r="C181" s="91" t="s">
        <v>9</v>
      </c>
      <c r="D181" s="132" t="s">
        <v>9</v>
      </c>
    </row>
    <row r="182" ht="34.5" customHeight="1">
      <c r="A182" s="222" t="s">
        <v>361</v>
      </c>
      <c r="B182" s="16" t="s">
        <v>362</v>
      </c>
      <c r="C182" s="29" t="s">
        <v>9</v>
      </c>
      <c r="D182" s="18" t="s">
        <v>9</v>
      </c>
    </row>
    <row r="183" ht="34.5" customHeight="1">
      <c r="A183" s="223" t="s">
        <v>363</v>
      </c>
      <c r="B183" s="20" t="s">
        <v>364</v>
      </c>
      <c r="C183" s="29" t="s">
        <v>9</v>
      </c>
      <c r="D183" s="18" t="s">
        <v>9</v>
      </c>
    </row>
    <row r="184" ht="34.5" customHeight="1">
      <c r="A184" s="224" t="s">
        <v>365</v>
      </c>
      <c r="B184" s="16" t="s">
        <v>366</v>
      </c>
      <c r="C184" s="29" t="s">
        <v>9</v>
      </c>
      <c r="D184" s="18" t="s">
        <v>9</v>
      </c>
    </row>
    <row r="185" ht="34.5" customHeight="1">
      <c r="A185" s="225" t="s">
        <v>367</v>
      </c>
      <c r="B185" s="12" t="s">
        <v>368</v>
      </c>
      <c r="C185" s="13" t="s">
        <v>47</v>
      </c>
      <c r="D185" s="18" t="s">
        <v>47</v>
      </c>
    </row>
    <row r="186" ht="34.5" customHeight="1">
      <c r="A186" s="226" t="s">
        <v>369</v>
      </c>
      <c r="B186" s="16" t="s">
        <v>370</v>
      </c>
      <c r="C186" s="13" t="s">
        <v>9</v>
      </c>
      <c r="D186" s="18" t="s">
        <v>9</v>
      </c>
    </row>
    <row r="187" ht="34.5" customHeight="1">
      <c r="A187" s="139" t="s">
        <v>371</v>
      </c>
      <c r="B187" s="12" t="s">
        <v>175</v>
      </c>
      <c r="C187" s="13" t="s">
        <v>47</v>
      </c>
      <c r="D187" s="18" t="s">
        <v>48</v>
      </c>
    </row>
    <row r="188" ht="34.5" customHeight="1">
      <c r="A188" s="227" t="s">
        <v>372</v>
      </c>
      <c r="B188" s="228" t="s">
        <v>373</v>
      </c>
      <c r="C188" s="131" t="s">
        <v>9</v>
      </c>
      <c r="D188" s="59" t="s">
        <v>9</v>
      </c>
    </row>
    <row r="189" ht="34.5" customHeight="1">
      <c r="A189" s="229" t="s">
        <v>374</v>
      </c>
      <c r="B189" s="16" t="s">
        <v>375</v>
      </c>
      <c r="C189" s="13" t="s">
        <v>9</v>
      </c>
      <c r="D189" s="18" t="s">
        <v>9</v>
      </c>
    </row>
    <row r="190" ht="34.5" customHeight="1">
      <c r="A190" s="230" t="s">
        <v>376</v>
      </c>
      <c r="B190" s="20" t="s">
        <v>244</v>
      </c>
      <c r="C190" s="13" t="s">
        <v>9</v>
      </c>
      <c r="D190" s="18" t="s">
        <v>9</v>
      </c>
    </row>
    <row r="191" ht="34.5" customHeight="1">
      <c r="A191" s="231" t="s">
        <v>377</v>
      </c>
      <c r="B191" s="16" t="s">
        <v>378</v>
      </c>
      <c r="C191" s="29" t="s">
        <v>48</v>
      </c>
      <c r="D191" s="18" t="s">
        <v>9</v>
      </c>
    </row>
    <row r="192" ht="34.5" customHeight="1">
      <c r="A192" s="232" t="s">
        <v>379</v>
      </c>
      <c r="B192" s="20" t="s">
        <v>380</v>
      </c>
      <c r="C192" s="29" t="s">
        <v>9</v>
      </c>
      <c r="D192" s="18" t="s">
        <v>48</v>
      </c>
    </row>
    <row r="193" ht="34.5" customHeight="1">
      <c r="A193" s="233" t="s">
        <v>381</v>
      </c>
      <c r="B193" s="16" t="s">
        <v>382</v>
      </c>
      <c r="C193" s="29" t="s">
        <v>48</v>
      </c>
      <c r="D193" s="18" t="s">
        <v>9</v>
      </c>
    </row>
    <row r="194" ht="34.5" customHeight="1">
      <c r="A194" s="234" t="s">
        <v>383</v>
      </c>
      <c r="B194" s="12" t="s">
        <v>384</v>
      </c>
      <c r="C194" s="13" t="s">
        <v>9</v>
      </c>
      <c r="D194" s="13" t="s">
        <v>9</v>
      </c>
    </row>
    <row r="195" ht="34.5" customHeight="1">
      <c r="A195" s="235" t="s">
        <v>385</v>
      </c>
      <c r="B195" s="16" t="s">
        <v>386</v>
      </c>
      <c r="C195" s="13" t="s">
        <v>47</v>
      </c>
      <c r="D195" s="18" t="s">
        <v>48</v>
      </c>
    </row>
    <row r="196" ht="34.5" customHeight="1">
      <c r="A196" s="236" t="s">
        <v>387</v>
      </c>
      <c r="B196" s="12" t="s">
        <v>388</v>
      </c>
      <c r="C196" s="13" t="s">
        <v>47</v>
      </c>
      <c r="D196" s="18" t="s">
        <v>48</v>
      </c>
    </row>
    <row r="197" ht="34.5" customHeight="1">
      <c r="A197" s="237" t="s">
        <v>389</v>
      </c>
      <c r="B197" s="23" t="s">
        <v>390</v>
      </c>
      <c r="C197" s="13" t="s">
        <v>9</v>
      </c>
      <c r="D197" s="18" t="s">
        <v>9</v>
      </c>
    </row>
    <row r="198" ht="34.5" customHeight="1">
      <c r="A198" s="238" t="s">
        <v>391</v>
      </c>
      <c r="B198" s="12" t="s">
        <v>392</v>
      </c>
      <c r="C198" s="13" t="s">
        <v>48</v>
      </c>
      <c r="D198" s="18" t="s">
        <v>47</v>
      </c>
    </row>
    <row r="199" ht="34.5" customHeight="1">
      <c r="A199" s="239" t="s">
        <v>393</v>
      </c>
      <c r="B199" s="16" t="s">
        <v>394</v>
      </c>
      <c r="C199" s="13" t="s">
        <v>9</v>
      </c>
      <c r="D199" s="14" t="s">
        <v>9</v>
      </c>
    </row>
    <row r="200" ht="34.5" customHeight="1">
      <c r="A200" s="240" t="s">
        <v>395</v>
      </c>
      <c r="B200" s="12" t="s">
        <v>396</v>
      </c>
      <c r="C200" s="13" t="s">
        <v>9</v>
      </c>
      <c r="D200" s="14" t="s">
        <v>48</v>
      </c>
    </row>
    <row r="201" ht="34.5" customHeight="1">
      <c r="A201" s="122" t="s">
        <v>397</v>
      </c>
      <c r="B201" s="16" t="s">
        <v>398</v>
      </c>
      <c r="C201" s="29" t="s">
        <v>9</v>
      </c>
      <c r="D201" s="18" t="s">
        <v>9</v>
      </c>
    </row>
    <row r="202" ht="34.5" customHeight="1">
      <c r="A202" s="241" t="s">
        <v>399</v>
      </c>
      <c r="B202" s="16" t="s">
        <v>400</v>
      </c>
      <c r="C202" s="17" t="s">
        <v>9</v>
      </c>
      <c r="D202" s="18" t="s">
        <v>9</v>
      </c>
    </row>
    <row r="203" ht="34.5" customHeight="1">
      <c r="A203" s="241" t="s">
        <v>401</v>
      </c>
      <c r="B203" s="16" t="s">
        <v>402</v>
      </c>
      <c r="C203" s="17" t="s">
        <v>9</v>
      </c>
      <c r="D203" s="18" t="s">
        <v>9</v>
      </c>
    </row>
    <row r="204" ht="34.5" customHeight="1">
      <c r="A204" s="242" t="s">
        <v>403</v>
      </c>
      <c r="B204" s="12" t="s">
        <v>404</v>
      </c>
      <c r="C204" s="17" t="s">
        <v>9</v>
      </c>
      <c r="D204" s="18" t="s">
        <v>9</v>
      </c>
    </row>
    <row r="205" ht="34.5" customHeight="1">
      <c r="A205" s="243" t="s">
        <v>405</v>
      </c>
      <c r="B205" s="16" t="s">
        <v>406</v>
      </c>
      <c r="C205" s="40" t="s">
        <v>9</v>
      </c>
      <c r="D205" s="14" t="s">
        <v>9</v>
      </c>
    </row>
    <row r="206" ht="34.5" customHeight="1">
      <c r="A206" s="244" t="s">
        <v>407</v>
      </c>
      <c r="B206" s="12" t="s">
        <v>175</v>
      </c>
      <c r="C206" s="40" t="s">
        <v>9</v>
      </c>
      <c r="D206" s="14" t="s">
        <v>48</v>
      </c>
    </row>
    <row r="207" ht="34.5" customHeight="1">
      <c r="A207" s="98" t="s">
        <v>408</v>
      </c>
      <c r="B207" s="16" t="s">
        <v>409</v>
      </c>
      <c r="C207" s="40" t="s">
        <v>48</v>
      </c>
      <c r="D207" s="14" t="s">
        <v>48</v>
      </c>
    </row>
    <row r="208" ht="34.5" customHeight="1">
      <c r="A208" s="245" t="s">
        <v>410</v>
      </c>
      <c r="B208" s="12" t="s">
        <v>411</v>
      </c>
      <c r="C208" s="40" t="s">
        <v>9</v>
      </c>
      <c r="D208" s="14" t="s">
        <v>48</v>
      </c>
    </row>
    <row r="209" ht="34.5" customHeight="1">
      <c r="A209" s="246" t="s">
        <v>412</v>
      </c>
      <c r="B209" s="16" t="s">
        <v>413</v>
      </c>
      <c r="C209" s="40" t="s">
        <v>9</v>
      </c>
      <c r="D209" s="14" t="s">
        <v>9</v>
      </c>
    </row>
    <row r="210" ht="34.5" customHeight="1">
      <c r="A210" s="247" t="s">
        <v>414</v>
      </c>
      <c r="B210" s="20" t="s">
        <v>415</v>
      </c>
      <c r="C210" s="40" t="s">
        <v>9</v>
      </c>
      <c r="D210" s="14" t="s">
        <v>9</v>
      </c>
    </row>
    <row r="211" ht="34.5" customHeight="1">
      <c r="A211" s="161" t="s">
        <v>416</v>
      </c>
      <c r="B211" s="16" t="s">
        <v>300</v>
      </c>
      <c r="C211" s="40" t="s">
        <v>9</v>
      </c>
      <c r="D211" s="14" t="s">
        <v>9</v>
      </c>
    </row>
    <row r="212" ht="34.5" customHeight="1">
      <c r="A212" s="248" t="s">
        <v>417</v>
      </c>
      <c r="B212" s="20" t="s">
        <v>418</v>
      </c>
      <c r="C212" s="40" t="s">
        <v>9</v>
      </c>
      <c r="D212" s="14" t="s">
        <v>47</v>
      </c>
    </row>
    <row r="213" ht="34.5" customHeight="1">
      <c r="A213" s="249" t="s">
        <v>419</v>
      </c>
      <c r="B213" s="23" t="s">
        <v>420</v>
      </c>
      <c r="C213" s="40" t="s">
        <v>9</v>
      </c>
      <c r="D213" s="14" t="s">
        <v>9</v>
      </c>
    </row>
    <row r="214" ht="34.5" customHeight="1">
      <c r="A214" s="250" t="s">
        <v>421</v>
      </c>
      <c r="B214" s="20" t="s">
        <v>422</v>
      </c>
      <c r="C214" s="40" t="s">
        <v>9</v>
      </c>
      <c r="D214" s="14" t="s">
        <v>9</v>
      </c>
    </row>
    <row r="215" ht="34.5" customHeight="1">
      <c r="A215" s="251" t="s">
        <v>423</v>
      </c>
      <c r="B215" s="16" t="s">
        <v>424</v>
      </c>
      <c r="C215" s="40" t="s">
        <v>9</v>
      </c>
      <c r="D215" s="14" t="s">
        <v>9</v>
      </c>
    </row>
    <row r="216" ht="34.5" customHeight="1">
      <c r="A216" s="115" t="s">
        <v>425</v>
      </c>
      <c r="B216" s="12" t="s">
        <v>426</v>
      </c>
      <c r="C216" s="40" t="s">
        <v>9</v>
      </c>
      <c r="D216" s="18" t="s">
        <v>9</v>
      </c>
    </row>
    <row r="217" ht="34.5" customHeight="1">
      <c r="A217" s="252" t="s">
        <v>427</v>
      </c>
      <c r="B217" s="23" t="s">
        <v>428</v>
      </c>
      <c r="C217" s="40" t="s">
        <v>9</v>
      </c>
      <c r="D217" s="18" t="s">
        <v>9</v>
      </c>
    </row>
    <row r="218" ht="34.5" customHeight="1">
      <c r="A218" s="253" t="s">
        <v>429</v>
      </c>
      <c r="B218" s="12" t="s">
        <v>430</v>
      </c>
      <c r="C218" s="40" t="s">
        <v>48</v>
      </c>
      <c r="D218" s="18" t="s">
        <v>9</v>
      </c>
    </row>
    <row r="219" ht="34.5" customHeight="1">
      <c r="A219" s="220" t="s">
        <v>431</v>
      </c>
      <c r="B219" s="23" t="s">
        <v>432</v>
      </c>
      <c r="C219" s="17" t="s">
        <v>48</v>
      </c>
      <c r="D219" s="18" t="s">
        <v>9</v>
      </c>
    </row>
    <row r="220" ht="34.5" customHeight="1">
      <c r="A220" s="254" t="s">
        <v>433</v>
      </c>
      <c r="B220" s="12" t="s">
        <v>434</v>
      </c>
      <c r="C220" s="13" t="s">
        <v>48</v>
      </c>
      <c r="D220" s="14" t="s">
        <v>9</v>
      </c>
    </row>
    <row r="221" ht="34.5" customHeight="1">
      <c r="A221" s="255" t="s">
        <v>435</v>
      </c>
      <c r="B221" s="23" t="s">
        <v>436</v>
      </c>
      <c r="C221" s="40" t="s">
        <v>9</v>
      </c>
      <c r="D221" s="14" t="s">
        <v>48</v>
      </c>
    </row>
    <row r="222" ht="34.5" customHeight="1">
      <c r="A222" s="256" t="s">
        <v>437</v>
      </c>
      <c r="B222" s="257" t="s">
        <v>438</v>
      </c>
      <c r="C222" s="40" t="s">
        <v>9</v>
      </c>
      <c r="D222" s="14" t="s">
        <v>9</v>
      </c>
    </row>
    <row r="223" ht="34.5" customHeight="1">
      <c r="A223" s="258" t="s">
        <v>439</v>
      </c>
      <c r="B223" s="192" t="s">
        <v>440</v>
      </c>
      <c r="C223" s="259" t="s">
        <v>9</v>
      </c>
      <c r="D223" s="260" t="s">
        <v>9</v>
      </c>
    </row>
    <row r="224" ht="34.5" customHeight="1">
      <c r="A224" s="261" t="s">
        <v>441</v>
      </c>
      <c r="B224" s="194" t="s">
        <v>442</v>
      </c>
      <c r="C224" s="40" t="s">
        <v>9</v>
      </c>
      <c r="D224" s="14" t="s">
        <v>9</v>
      </c>
    </row>
    <row r="225" ht="34.5" customHeight="1">
      <c r="A225" s="262" t="s">
        <v>443</v>
      </c>
      <c r="B225" s="257" t="s">
        <v>444</v>
      </c>
      <c r="C225" s="40" t="s">
        <v>9</v>
      </c>
      <c r="D225" s="14" t="s">
        <v>9</v>
      </c>
    </row>
    <row r="226" ht="34.5" customHeight="1">
      <c r="A226" s="263" t="s">
        <v>445</v>
      </c>
      <c r="B226" s="194" t="s">
        <v>446</v>
      </c>
      <c r="C226" s="40" t="s">
        <v>9</v>
      </c>
      <c r="D226" s="14" t="s">
        <v>9</v>
      </c>
    </row>
    <row r="227" ht="34.5" customHeight="1">
      <c r="A227" s="264" t="s">
        <v>447</v>
      </c>
      <c r="B227" s="20" t="s">
        <v>448</v>
      </c>
      <c r="C227" s="40" t="s">
        <v>48</v>
      </c>
      <c r="D227" s="14" t="s">
        <v>48</v>
      </c>
    </row>
    <row r="228" ht="34.5" customHeight="1">
      <c r="A228" s="265" t="s">
        <v>449</v>
      </c>
      <c r="B228" s="194" t="s">
        <v>450</v>
      </c>
      <c r="C228" s="266" t="s">
        <v>9</v>
      </c>
      <c r="D228" s="18" t="s">
        <v>47</v>
      </c>
    </row>
    <row r="229" ht="34.5" customHeight="1">
      <c r="A229" s="267" t="s">
        <v>451</v>
      </c>
      <c r="B229" s="257" t="s">
        <v>452</v>
      </c>
      <c r="C229" s="266" t="s">
        <v>48</v>
      </c>
      <c r="D229" s="18" t="s">
        <v>9</v>
      </c>
    </row>
    <row r="230" ht="34.5" customHeight="1">
      <c r="A230" s="235" t="s">
        <v>453</v>
      </c>
      <c r="B230" s="23" t="s">
        <v>454</v>
      </c>
      <c r="C230" s="17" t="s">
        <v>48</v>
      </c>
      <c r="D230" s="18" t="s">
        <v>9</v>
      </c>
    </row>
    <row r="231" ht="34.5" customHeight="1">
      <c r="A231" s="162" t="s">
        <v>455</v>
      </c>
      <c r="B231" s="12" t="s">
        <v>162</v>
      </c>
      <c r="C231" s="13" t="s">
        <v>9</v>
      </c>
      <c r="D231" s="14" t="s">
        <v>48</v>
      </c>
    </row>
    <row r="232" ht="34.5" customHeight="1">
      <c r="A232" s="239" t="s">
        <v>456</v>
      </c>
      <c r="B232" s="16" t="s">
        <v>457</v>
      </c>
      <c r="C232" s="13" t="s">
        <v>9</v>
      </c>
      <c r="D232" s="118" t="s">
        <v>9</v>
      </c>
    </row>
    <row r="233" ht="34.5" customHeight="1">
      <c r="A233" s="268" t="s">
        <v>458</v>
      </c>
      <c r="B233" s="20" t="s">
        <v>459</v>
      </c>
      <c r="C233" s="13" t="s">
        <v>9</v>
      </c>
      <c r="D233" s="13" t="s">
        <v>9</v>
      </c>
    </row>
    <row r="234" ht="34.5" customHeight="1">
      <c r="A234" s="269" t="s">
        <v>460</v>
      </c>
      <c r="B234" s="67" t="s">
        <v>461</v>
      </c>
      <c r="C234" s="131" t="s">
        <v>9</v>
      </c>
      <c r="D234" s="131" t="s">
        <v>9</v>
      </c>
    </row>
    <row r="235" ht="34.5" customHeight="1">
      <c r="A235" s="270" t="s">
        <v>462</v>
      </c>
      <c r="B235" s="16" t="s">
        <v>463</v>
      </c>
      <c r="C235" s="29" t="s">
        <v>9</v>
      </c>
      <c r="D235" s="18" t="s">
        <v>9</v>
      </c>
    </row>
    <row r="236" ht="34.5" customHeight="1">
      <c r="A236" s="271" t="s">
        <v>464</v>
      </c>
      <c r="B236" s="20" t="s">
        <v>465</v>
      </c>
      <c r="C236" s="29" t="s">
        <v>9</v>
      </c>
      <c r="D236" s="18" t="s">
        <v>9</v>
      </c>
    </row>
    <row r="237" ht="34.5" customHeight="1">
      <c r="A237" s="272" t="s">
        <v>466</v>
      </c>
      <c r="B237" s="16" t="s">
        <v>140</v>
      </c>
      <c r="C237" s="13" t="s">
        <v>9</v>
      </c>
      <c r="D237" s="44" t="s">
        <v>9</v>
      </c>
    </row>
    <row r="238" ht="34.5" customHeight="1">
      <c r="A238" s="180" t="s">
        <v>467</v>
      </c>
      <c r="B238" s="12" t="s">
        <v>468</v>
      </c>
      <c r="C238" s="13" t="s">
        <v>9</v>
      </c>
      <c r="D238" s="44" t="s">
        <v>47</v>
      </c>
    </row>
    <row r="239" ht="34.5" customHeight="1">
      <c r="A239" s="273" t="s">
        <v>469</v>
      </c>
      <c r="B239" s="16" t="s">
        <v>470</v>
      </c>
      <c r="C239" s="13" t="s">
        <v>9</v>
      </c>
      <c r="D239" s="44" t="s">
        <v>9</v>
      </c>
    </row>
    <row r="240" ht="34.5" customHeight="1">
      <c r="A240" s="274" t="s">
        <v>471</v>
      </c>
      <c r="B240" s="20" t="s">
        <v>472</v>
      </c>
      <c r="C240" s="13" t="s">
        <v>9</v>
      </c>
      <c r="D240" s="44" t="s">
        <v>9</v>
      </c>
    </row>
    <row r="241" ht="34.5" customHeight="1">
      <c r="A241" s="275" t="s">
        <v>473</v>
      </c>
      <c r="B241" s="16" t="s">
        <v>474</v>
      </c>
      <c r="C241" s="13" t="s">
        <v>47</v>
      </c>
      <c r="D241" s="44" t="s">
        <v>47</v>
      </c>
    </row>
    <row r="242" ht="34.5" customHeight="1">
      <c r="A242" s="276" t="s">
        <v>475</v>
      </c>
      <c r="B242" s="12" t="s">
        <v>476</v>
      </c>
      <c r="C242" s="29" t="s">
        <v>9</v>
      </c>
      <c r="D242" s="44" t="s">
        <v>9</v>
      </c>
    </row>
    <row r="243" ht="34.5" customHeight="1">
      <c r="A243" s="277" t="s">
        <v>477</v>
      </c>
      <c r="B243" s="23" t="s">
        <v>478</v>
      </c>
      <c r="C243" s="29" t="s">
        <v>48</v>
      </c>
      <c r="D243" s="44" t="s">
        <v>47</v>
      </c>
    </row>
    <row r="244" ht="34.5" customHeight="1">
      <c r="A244" s="278" t="s">
        <v>479</v>
      </c>
      <c r="B244" s="12" t="s">
        <v>480</v>
      </c>
      <c r="C244" s="13" t="s">
        <v>9</v>
      </c>
      <c r="D244" s="14" t="s">
        <v>48</v>
      </c>
    </row>
    <row r="245" ht="34.5" customHeight="1">
      <c r="A245" s="279" t="s">
        <v>481</v>
      </c>
      <c r="B245" s="16" t="s">
        <v>482</v>
      </c>
      <c r="C245" s="13" t="s">
        <v>9</v>
      </c>
      <c r="D245" s="18" t="s">
        <v>9</v>
      </c>
    </row>
    <row r="246" ht="34.5" customHeight="1">
      <c r="A246" s="280" t="s">
        <v>483</v>
      </c>
      <c r="B246" s="20" t="s">
        <v>356</v>
      </c>
      <c r="C246" s="13" t="s">
        <v>48</v>
      </c>
      <c r="D246" s="18" t="s">
        <v>48</v>
      </c>
    </row>
    <row r="247" ht="34.5" customHeight="1">
      <c r="A247" s="281" t="s">
        <v>484</v>
      </c>
      <c r="B247" s="16" t="s">
        <v>485</v>
      </c>
      <c r="C247" s="13" t="s">
        <v>9</v>
      </c>
      <c r="D247" s="18" t="s">
        <v>47</v>
      </c>
    </row>
    <row r="248" ht="34.5" customHeight="1">
      <c r="A248" s="282" t="s">
        <v>486</v>
      </c>
      <c r="B248" s="12" t="s">
        <v>487</v>
      </c>
      <c r="C248" s="13" t="s">
        <v>9</v>
      </c>
      <c r="D248" s="14" t="s">
        <v>48</v>
      </c>
    </row>
    <row r="249" ht="34.5" customHeight="1">
      <c r="A249" s="7" t="s">
        <v>488</v>
      </c>
      <c r="B249" s="23" t="s">
        <v>489</v>
      </c>
      <c r="C249" s="24" t="s">
        <v>48</v>
      </c>
      <c r="D249" s="18" t="s">
        <v>48</v>
      </c>
    </row>
    <row r="250" ht="34.5" customHeight="1">
      <c r="A250" s="150" t="s">
        <v>490</v>
      </c>
      <c r="B250" s="12" t="s">
        <v>220</v>
      </c>
      <c r="C250" s="24" t="s">
        <v>9</v>
      </c>
      <c r="D250" s="18" t="s">
        <v>48</v>
      </c>
    </row>
    <row r="251" ht="34.5" customHeight="1">
      <c r="A251" s="283" t="s">
        <v>491</v>
      </c>
      <c r="B251" s="67" t="s">
        <v>310</v>
      </c>
      <c r="C251" s="21" t="s">
        <v>9</v>
      </c>
      <c r="D251" s="59" t="s">
        <v>9</v>
      </c>
    </row>
    <row r="252" ht="34.5" customHeight="1">
      <c r="A252" s="284" t="s">
        <v>492</v>
      </c>
      <c r="B252" s="23" t="s">
        <v>493</v>
      </c>
      <c r="C252" s="29" t="s">
        <v>48</v>
      </c>
      <c r="D252" s="18" t="s">
        <v>9</v>
      </c>
    </row>
    <row r="253" ht="34.5" customHeight="1">
      <c r="A253" s="285" t="s">
        <v>494</v>
      </c>
      <c r="B253" s="20" t="s">
        <v>256</v>
      </c>
      <c r="C253" s="29" t="s">
        <v>9</v>
      </c>
      <c r="D253" s="18" t="s">
        <v>9</v>
      </c>
    </row>
    <row r="254" ht="34.5" customHeight="1">
      <c r="A254" s="286" t="s">
        <v>495</v>
      </c>
      <c r="B254" s="16" t="s">
        <v>398</v>
      </c>
      <c r="C254" s="29" t="s">
        <v>9</v>
      </c>
      <c r="D254" s="18" t="s">
        <v>9</v>
      </c>
    </row>
    <row r="255" ht="34.5" customHeight="1">
      <c r="A255" s="287" t="s">
        <v>496</v>
      </c>
      <c r="B255" s="20" t="s">
        <v>346</v>
      </c>
      <c r="C255" s="13" t="s">
        <v>9</v>
      </c>
      <c r="D255" s="18" t="s">
        <v>9</v>
      </c>
    </row>
    <row r="256" ht="34.5" customHeight="1">
      <c r="A256" s="288" t="s">
        <v>497</v>
      </c>
      <c r="B256" s="16" t="s">
        <v>498</v>
      </c>
      <c r="C256" s="29" t="s">
        <v>9</v>
      </c>
      <c r="D256" s="18" t="s">
        <v>9</v>
      </c>
    </row>
    <row r="257" ht="34.5" customHeight="1">
      <c r="A257" s="289" t="s">
        <v>499</v>
      </c>
      <c r="B257" s="12" t="s">
        <v>500</v>
      </c>
      <c r="C257" s="29" t="s">
        <v>48</v>
      </c>
      <c r="D257" s="18" t="s">
        <v>9</v>
      </c>
    </row>
    <row r="258" ht="34.5" customHeight="1">
      <c r="A258" s="290" t="s">
        <v>501</v>
      </c>
      <c r="B258" s="16" t="s">
        <v>502</v>
      </c>
      <c r="C258" s="29" t="s">
        <v>9</v>
      </c>
      <c r="D258" s="18" t="s">
        <v>9</v>
      </c>
    </row>
    <row r="259" ht="34.5" customHeight="1">
      <c r="A259" s="291" t="s">
        <v>503</v>
      </c>
      <c r="B259" s="67" t="s">
        <v>504</v>
      </c>
      <c r="C259" s="29" t="s">
        <v>9</v>
      </c>
      <c r="D259" s="18" t="s">
        <v>9</v>
      </c>
    </row>
    <row r="260" ht="34.5" customHeight="1">
      <c r="A260" s="292" t="s">
        <v>505</v>
      </c>
      <c r="B260" s="23" t="s">
        <v>404</v>
      </c>
      <c r="C260" s="13" t="s">
        <v>9</v>
      </c>
      <c r="D260" s="18" t="s">
        <v>9</v>
      </c>
    </row>
    <row r="261" ht="34.5" customHeight="1">
      <c r="A261" s="293" t="s">
        <v>506</v>
      </c>
      <c r="B261" s="12" t="s">
        <v>493</v>
      </c>
      <c r="C261" s="13" t="s">
        <v>47</v>
      </c>
      <c r="D261" s="18" t="s">
        <v>9</v>
      </c>
    </row>
    <row r="262" ht="34.5" customHeight="1">
      <c r="A262" s="294" t="s">
        <v>507</v>
      </c>
      <c r="B262" s="16" t="s">
        <v>508</v>
      </c>
      <c r="C262" s="29" t="s">
        <v>9</v>
      </c>
      <c r="D262" s="18" t="s">
        <v>9</v>
      </c>
    </row>
    <row r="263" ht="34.5" customHeight="1">
      <c r="A263" s="295" t="s">
        <v>509</v>
      </c>
      <c r="B263" s="12" t="s">
        <v>510</v>
      </c>
      <c r="C263" s="29" t="s">
        <v>9</v>
      </c>
      <c r="D263" s="18" t="s">
        <v>9</v>
      </c>
    </row>
    <row r="264" ht="34.5" customHeight="1">
      <c r="A264" s="296" t="s">
        <v>511</v>
      </c>
      <c r="B264" s="16" t="s">
        <v>512</v>
      </c>
      <c r="C264" s="29" t="s">
        <v>9</v>
      </c>
      <c r="D264" s="18" t="s">
        <v>9</v>
      </c>
    </row>
    <row r="265" ht="34.5" customHeight="1">
      <c r="A265" s="297" t="s">
        <v>513</v>
      </c>
      <c r="B265" s="20" t="s">
        <v>514</v>
      </c>
      <c r="C265" s="29" t="s">
        <v>9</v>
      </c>
      <c r="D265" s="18" t="s">
        <v>9</v>
      </c>
    </row>
    <row r="266" ht="34.5" customHeight="1">
      <c r="A266" s="298" t="s">
        <v>515</v>
      </c>
      <c r="B266" s="20" t="s">
        <v>516</v>
      </c>
      <c r="C266" s="29" t="s">
        <v>9</v>
      </c>
      <c r="D266" s="18" t="s">
        <v>9</v>
      </c>
    </row>
    <row r="267" ht="34.5" customHeight="1">
      <c r="A267" s="299" t="s">
        <v>517</v>
      </c>
      <c r="B267" s="12" t="s">
        <v>518</v>
      </c>
      <c r="C267" s="29" t="s">
        <v>48</v>
      </c>
      <c r="D267" s="18" t="s">
        <v>9</v>
      </c>
    </row>
    <row r="268" ht="34.5" customHeight="1">
      <c r="A268" s="300" t="s">
        <v>519</v>
      </c>
      <c r="B268" s="23" t="s">
        <v>500</v>
      </c>
      <c r="C268" s="29" t="s">
        <v>48</v>
      </c>
      <c r="D268" s="18" t="s">
        <v>9</v>
      </c>
    </row>
    <row r="269" ht="34.5" customHeight="1">
      <c r="A269" s="64" t="s">
        <v>520</v>
      </c>
      <c r="B269" s="12" t="s">
        <v>521</v>
      </c>
      <c r="C269" s="29" t="s">
        <v>48</v>
      </c>
      <c r="D269" s="18" t="s">
        <v>9</v>
      </c>
    </row>
    <row r="270" ht="34.5" customHeight="1">
      <c r="A270" s="25" t="s">
        <v>522</v>
      </c>
      <c r="B270" s="23" t="s">
        <v>21</v>
      </c>
      <c r="C270" s="29" t="s">
        <v>9</v>
      </c>
      <c r="D270" s="18" t="s">
        <v>9</v>
      </c>
    </row>
    <row r="271" ht="34.5" customHeight="1">
      <c r="A271" s="301" t="s">
        <v>523</v>
      </c>
      <c r="B271" s="12" t="s">
        <v>524</v>
      </c>
      <c r="C271" s="13" t="s">
        <v>9</v>
      </c>
      <c r="D271" s="18" t="s">
        <v>47</v>
      </c>
    </row>
    <row r="272" ht="34.5" customHeight="1">
      <c r="A272" s="302" t="s">
        <v>525</v>
      </c>
      <c r="B272" s="23" t="s">
        <v>162</v>
      </c>
      <c r="C272" s="13" t="s">
        <v>9</v>
      </c>
      <c r="D272" s="14" t="s">
        <v>48</v>
      </c>
    </row>
    <row r="273" ht="34.5" customHeight="1">
      <c r="A273" s="303" t="s">
        <v>526</v>
      </c>
      <c r="B273" s="12" t="s">
        <v>527</v>
      </c>
      <c r="C273" s="13" t="s">
        <v>9</v>
      </c>
      <c r="D273" s="44" t="s">
        <v>47</v>
      </c>
    </row>
    <row r="274" ht="34.5" customHeight="1">
      <c r="A274" s="304" t="s">
        <v>528</v>
      </c>
      <c r="B274" s="16" t="s">
        <v>356</v>
      </c>
      <c r="C274" s="24" t="s">
        <v>48</v>
      </c>
      <c r="D274" s="18" t="s">
        <v>9</v>
      </c>
    </row>
    <row r="275" ht="34.5" customHeight="1">
      <c r="A275" s="186" t="s">
        <v>529</v>
      </c>
      <c r="B275" s="12" t="s">
        <v>530</v>
      </c>
      <c r="C275" s="29" t="s">
        <v>48</v>
      </c>
      <c r="D275" s="18" t="s">
        <v>9</v>
      </c>
    </row>
    <row r="276" ht="34.5" customHeight="1">
      <c r="A276" s="305" t="s">
        <v>531</v>
      </c>
      <c r="B276" s="16" t="s">
        <v>532</v>
      </c>
      <c r="C276" s="13" t="s">
        <v>9</v>
      </c>
      <c r="D276" s="18" t="s">
        <v>9</v>
      </c>
    </row>
    <row r="277" ht="34.5" customHeight="1">
      <c r="A277" s="306" t="s">
        <v>533</v>
      </c>
      <c r="B277" s="20" t="s">
        <v>534</v>
      </c>
      <c r="C277" s="13" t="s">
        <v>9</v>
      </c>
      <c r="D277" s="18" t="s">
        <v>9</v>
      </c>
    </row>
    <row r="278" ht="34.5" customHeight="1">
      <c r="A278" s="307" t="s">
        <v>535</v>
      </c>
      <c r="B278" s="16" t="s">
        <v>536</v>
      </c>
      <c r="C278" s="29" t="s">
        <v>48</v>
      </c>
      <c r="D278" s="44" t="s">
        <v>47</v>
      </c>
    </row>
    <row r="279" ht="34.5" customHeight="1">
      <c r="A279" s="308" t="s">
        <v>537</v>
      </c>
      <c r="B279" s="12" t="s">
        <v>538</v>
      </c>
      <c r="C279" s="13" t="s">
        <v>9</v>
      </c>
      <c r="D279" s="14" t="s">
        <v>9</v>
      </c>
    </row>
    <row r="280" ht="34.5" customHeight="1">
      <c r="A280" s="309" t="s">
        <v>539</v>
      </c>
      <c r="B280" s="23" t="s">
        <v>540</v>
      </c>
      <c r="C280" s="13" t="s">
        <v>9</v>
      </c>
      <c r="D280" s="14" t="s">
        <v>9</v>
      </c>
    </row>
    <row r="281" ht="34.5" customHeight="1">
      <c r="A281" s="310" t="s">
        <v>541</v>
      </c>
      <c r="B281" s="12" t="s">
        <v>21</v>
      </c>
      <c r="C281" s="26" t="s">
        <v>9</v>
      </c>
      <c r="D281" s="37" t="s">
        <v>9</v>
      </c>
    </row>
    <row r="282" ht="34.5" customHeight="1">
      <c r="A282" s="311" t="s">
        <v>542</v>
      </c>
      <c r="B282" s="23" t="s">
        <v>543</v>
      </c>
      <c r="C282" s="13" t="s">
        <v>48</v>
      </c>
      <c r="D282" s="18" t="s">
        <v>9</v>
      </c>
    </row>
    <row r="283" ht="34.5" customHeight="1">
      <c r="A283" s="181" t="s">
        <v>544</v>
      </c>
      <c r="B283" s="12" t="s">
        <v>545</v>
      </c>
      <c r="C283" s="13" t="s">
        <v>9</v>
      </c>
      <c r="D283" s="14" t="s">
        <v>9</v>
      </c>
    </row>
    <row r="284" ht="34.5" customHeight="1">
      <c r="A284" s="312" t="s">
        <v>546</v>
      </c>
      <c r="B284" s="23" t="s">
        <v>547</v>
      </c>
      <c r="C284" s="13" t="s">
        <v>9</v>
      </c>
      <c r="D284" s="14" t="s">
        <v>48</v>
      </c>
    </row>
    <row r="285" ht="34.5" customHeight="1">
      <c r="A285" s="313" t="s">
        <v>548</v>
      </c>
      <c r="B285" s="12" t="s">
        <v>549</v>
      </c>
      <c r="C285" s="13" t="s">
        <v>9</v>
      </c>
      <c r="D285" s="14" t="s">
        <v>9</v>
      </c>
    </row>
    <row r="286" ht="34.5" customHeight="1">
      <c r="A286" s="314" t="s">
        <v>550</v>
      </c>
      <c r="B286" s="16" t="s">
        <v>551</v>
      </c>
      <c r="C286" s="13" t="s">
        <v>9</v>
      </c>
      <c r="D286" s="14" t="s">
        <v>9</v>
      </c>
    </row>
    <row r="287" ht="34.5" customHeight="1">
      <c r="A287" s="315" t="s">
        <v>552</v>
      </c>
      <c r="B287" s="20" t="s">
        <v>553</v>
      </c>
      <c r="C287" s="13" t="s">
        <v>9</v>
      </c>
      <c r="D287" s="14" t="s">
        <v>9</v>
      </c>
    </row>
    <row r="288" ht="34.5" customHeight="1">
      <c r="A288" s="316" t="s">
        <v>554</v>
      </c>
      <c r="B288" s="16" t="s">
        <v>555</v>
      </c>
      <c r="C288" s="13" t="s">
        <v>47</v>
      </c>
      <c r="D288" s="14" t="s">
        <v>9</v>
      </c>
    </row>
    <row r="289" ht="34.5" customHeight="1">
      <c r="A289" s="317" t="s">
        <v>556</v>
      </c>
      <c r="B289" s="12" t="s">
        <v>175</v>
      </c>
      <c r="C289" s="13" t="s">
        <v>48</v>
      </c>
      <c r="D289" s="18" t="s">
        <v>48</v>
      </c>
    </row>
    <row r="290" ht="34.5" customHeight="1">
      <c r="A290" s="318" t="s">
        <v>557</v>
      </c>
      <c r="B290" s="16" t="s">
        <v>558</v>
      </c>
      <c r="C290" s="13" t="s">
        <v>9</v>
      </c>
      <c r="D290" s="14" t="s">
        <v>9</v>
      </c>
    </row>
    <row r="291" ht="34.5" customHeight="1">
      <c r="A291" s="319" t="s">
        <v>559</v>
      </c>
      <c r="B291" s="12" t="s">
        <v>560</v>
      </c>
      <c r="C291" s="29" t="s">
        <v>48</v>
      </c>
      <c r="D291" s="18" t="s">
        <v>47</v>
      </c>
    </row>
    <row r="292" ht="34.5" customHeight="1">
      <c r="A292" s="320" t="s">
        <v>561</v>
      </c>
      <c r="B292" s="23" t="s">
        <v>562</v>
      </c>
      <c r="C292" s="13" t="s">
        <v>9</v>
      </c>
      <c r="D292" s="14" t="s">
        <v>48</v>
      </c>
    </row>
    <row r="293" ht="34.5" customHeight="1">
      <c r="A293" s="321" t="s">
        <v>563</v>
      </c>
      <c r="B293" s="20" t="s">
        <v>564</v>
      </c>
      <c r="C293" s="13" t="s">
        <v>9</v>
      </c>
      <c r="D293" s="14" t="s">
        <v>9</v>
      </c>
    </row>
    <row r="294" ht="34.5" customHeight="1">
      <c r="A294" s="322" t="s">
        <v>565</v>
      </c>
      <c r="B294" s="23" t="s">
        <v>175</v>
      </c>
      <c r="C294" s="13" t="s">
        <v>9</v>
      </c>
      <c r="D294" s="18" t="s">
        <v>9</v>
      </c>
    </row>
    <row r="295" ht="34.5" customHeight="1">
      <c r="A295" s="323" t="s">
        <v>566</v>
      </c>
      <c r="B295" s="20" t="s">
        <v>567</v>
      </c>
      <c r="C295" s="13" t="s">
        <v>9</v>
      </c>
      <c r="D295" s="18" t="s">
        <v>9</v>
      </c>
    </row>
    <row r="296" ht="34.5" customHeight="1">
      <c r="A296" s="324" t="s">
        <v>568</v>
      </c>
      <c r="B296" s="23" t="s">
        <v>569</v>
      </c>
      <c r="C296" s="13" t="s">
        <v>9</v>
      </c>
      <c r="D296" s="18" t="s">
        <v>9</v>
      </c>
    </row>
    <row r="297" ht="34.5" customHeight="1">
      <c r="A297" s="325" t="s">
        <v>570</v>
      </c>
      <c r="B297" s="20" t="s">
        <v>571</v>
      </c>
      <c r="C297" s="13" t="s">
        <v>9</v>
      </c>
      <c r="D297" s="18" t="s">
        <v>9</v>
      </c>
    </row>
    <row r="298" ht="34.5" customHeight="1">
      <c r="A298" s="326" t="s">
        <v>572</v>
      </c>
      <c r="B298" s="23" t="s">
        <v>573</v>
      </c>
      <c r="C298" s="29" t="s">
        <v>48</v>
      </c>
      <c r="D298" s="18" t="s">
        <v>48</v>
      </c>
    </row>
    <row r="299" ht="34.5" customHeight="1">
      <c r="A299" s="222" t="s">
        <v>574</v>
      </c>
      <c r="B299" s="12" t="s">
        <v>575</v>
      </c>
      <c r="C299" s="29" t="s">
        <v>48</v>
      </c>
      <c r="D299" s="18" t="s">
        <v>48</v>
      </c>
    </row>
    <row r="300" ht="34.5" customHeight="1">
      <c r="A300" s="327" t="s">
        <v>576</v>
      </c>
      <c r="B300" s="16" t="s">
        <v>577</v>
      </c>
      <c r="C300" s="29" t="s">
        <v>9</v>
      </c>
      <c r="D300" s="18" t="s">
        <v>48</v>
      </c>
    </row>
    <row r="301" ht="34.5" customHeight="1">
      <c r="A301" s="328" t="s">
        <v>578</v>
      </c>
      <c r="B301" s="12" t="s">
        <v>579</v>
      </c>
      <c r="C301" s="29" t="s">
        <v>9</v>
      </c>
      <c r="D301" s="18" t="s">
        <v>9</v>
      </c>
    </row>
    <row r="302" ht="34.5" customHeight="1">
      <c r="A302" s="329" t="s">
        <v>580</v>
      </c>
      <c r="B302" s="16" t="s">
        <v>581</v>
      </c>
      <c r="C302" s="29" t="s">
        <v>9</v>
      </c>
      <c r="D302" s="18" t="s">
        <v>9</v>
      </c>
    </row>
    <row r="303" ht="34.5" customHeight="1">
      <c r="A303" s="330" t="s">
        <v>582</v>
      </c>
      <c r="B303" s="20" t="s">
        <v>583</v>
      </c>
      <c r="C303" s="29" t="s">
        <v>9</v>
      </c>
      <c r="D303" s="18" t="s">
        <v>9</v>
      </c>
    </row>
    <row r="304" ht="34.5" customHeight="1">
      <c r="A304" s="331" t="s">
        <v>584</v>
      </c>
      <c r="B304" s="16" t="s">
        <v>585</v>
      </c>
      <c r="C304" s="29" t="s">
        <v>9</v>
      </c>
      <c r="D304" s="18" t="s">
        <v>9</v>
      </c>
    </row>
    <row r="305" ht="34.5" customHeight="1">
      <c r="A305" s="332" t="s">
        <v>586</v>
      </c>
      <c r="B305" s="20" t="s">
        <v>587</v>
      </c>
      <c r="C305" s="29" t="s">
        <v>9</v>
      </c>
      <c r="D305" s="18" t="s">
        <v>48</v>
      </c>
    </row>
    <row r="306" ht="34.5" customHeight="1">
      <c r="A306" s="333" t="s">
        <v>588</v>
      </c>
      <c r="B306" s="23" t="s">
        <v>589</v>
      </c>
      <c r="C306" s="29" t="s">
        <v>48</v>
      </c>
      <c r="D306" s="18" t="s">
        <v>9</v>
      </c>
    </row>
    <row r="307" ht="34.5" customHeight="1">
      <c r="A307" s="334" t="s">
        <v>590</v>
      </c>
      <c r="B307" s="12" t="s">
        <v>591</v>
      </c>
      <c r="C307" s="13" t="s">
        <v>9</v>
      </c>
      <c r="D307" s="14" t="s">
        <v>48</v>
      </c>
    </row>
    <row r="308" ht="34.5" customHeight="1">
      <c r="A308" s="335" t="s">
        <v>592</v>
      </c>
      <c r="B308" s="16" t="s">
        <v>356</v>
      </c>
      <c r="C308" s="13" t="s">
        <v>9</v>
      </c>
      <c r="D308" s="44" t="s">
        <v>47</v>
      </c>
    </row>
    <row r="309" ht="34.5" customHeight="1">
      <c r="A309" s="336" t="s">
        <v>593</v>
      </c>
      <c r="B309" s="20" t="s">
        <v>594</v>
      </c>
      <c r="C309" s="13" t="s">
        <v>9</v>
      </c>
      <c r="D309" s="18" t="s">
        <v>48</v>
      </c>
    </row>
    <row r="310" ht="34.5" customHeight="1">
      <c r="A310" s="337" t="s">
        <v>595</v>
      </c>
      <c r="B310" s="16" t="s">
        <v>596</v>
      </c>
      <c r="C310" s="13" t="s">
        <v>48</v>
      </c>
      <c r="D310" s="18" t="s">
        <v>47</v>
      </c>
    </row>
    <row r="311" ht="34.5" customHeight="1">
      <c r="A311" s="338" t="s">
        <v>597</v>
      </c>
      <c r="B311" s="12" t="s">
        <v>598</v>
      </c>
      <c r="C311" s="13" t="s">
        <v>48</v>
      </c>
      <c r="D311" s="18" t="s">
        <v>48</v>
      </c>
    </row>
    <row r="312" ht="34.5" customHeight="1">
      <c r="A312" s="339" t="s">
        <v>599</v>
      </c>
      <c r="B312" s="16" t="s">
        <v>600</v>
      </c>
      <c r="C312" s="13" t="s">
        <v>9</v>
      </c>
      <c r="D312" s="18" t="s">
        <v>48</v>
      </c>
    </row>
    <row r="313" ht="34.5" customHeight="1">
      <c r="A313" s="340" t="s">
        <v>601</v>
      </c>
      <c r="B313" s="12" t="s">
        <v>602</v>
      </c>
      <c r="C313" s="29" t="s">
        <v>48</v>
      </c>
      <c r="D313" s="18" t="s">
        <v>47</v>
      </c>
    </row>
    <row r="314" ht="34.5" customHeight="1">
      <c r="A314" s="341" t="s">
        <v>603</v>
      </c>
      <c r="B314" s="23" t="s">
        <v>604</v>
      </c>
      <c r="C314" s="29" t="s">
        <v>48</v>
      </c>
      <c r="D314" s="18" t="s">
        <v>48</v>
      </c>
    </row>
    <row r="315" ht="34.5" customHeight="1">
      <c r="A315" s="342" t="s">
        <v>605</v>
      </c>
      <c r="B315" s="20" t="s">
        <v>606</v>
      </c>
      <c r="C315" s="29" t="s">
        <v>9</v>
      </c>
      <c r="D315" s="18" t="s">
        <v>48</v>
      </c>
    </row>
    <row r="316" ht="34.5" customHeight="1">
      <c r="A316" s="179" t="s">
        <v>607</v>
      </c>
      <c r="B316" s="16" t="s">
        <v>608</v>
      </c>
      <c r="C316" s="29" t="s">
        <v>9</v>
      </c>
      <c r="D316" s="18" t="s">
        <v>9</v>
      </c>
    </row>
    <row r="317" ht="35.25" customHeight="1">
      <c r="A317" s="343" t="s">
        <v>609</v>
      </c>
      <c r="B317" s="20" t="s">
        <v>610</v>
      </c>
      <c r="C317" s="29" t="s">
        <v>48</v>
      </c>
      <c r="D317" s="18" t="s">
        <v>47</v>
      </c>
    </row>
    <row r="318" ht="35.25" customHeight="1">
      <c r="A318" s="344" t="s">
        <v>611</v>
      </c>
      <c r="B318" s="67" t="s">
        <v>612</v>
      </c>
      <c r="C318" s="91" t="s">
        <v>9</v>
      </c>
      <c r="D318" s="59" t="s">
        <v>9</v>
      </c>
    </row>
    <row r="319" ht="35.25" customHeight="1">
      <c r="A319" s="345" t="s">
        <v>613</v>
      </c>
      <c r="B319" s="23" t="s">
        <v>614</v>
      </c>
      <c r="C319" s="29" t="s">
        <v>48</v>
      </c>
      <c r="D319" s="18" t="s">
        <v>9</v>
      </c>
    </row>
    <row r="320" ht="34.5" customHeight="1">
      <c r="A320" s="346" t="s">
        <v>615</v>
      </c>
      <c r="B320" s="20" t="s">
        <v>616</v>
      </c>
      <c r="C320" s="29" t="s">
        <v>48</v>
      </c>
      <c r="D320" s="18" t="s">
        <v>9</v>
      </c>
    </row>
    <row r="321" ht="34.5" customHeight="1">
      <c r="A321" s="347" t="s">
        <v>617</v>
      </c>
      <c r="B321" s="16" t="s">
        <v>618</v>
      </c>
      <c r="C321" s="29" t="s">
        <v>9</v>
      </c>
      <c r="D321" s="18" t="s">
        <v>9</v>
      </c>
    </row>
    <row r="322" ht="34.5" customHeight="1">
      <c r="A322" s="348" t="s">
        <v>619</v>
      </c>
      <c r="B322" s="20" t="s">
        <v>620</v>
      </c>
      <c r="C322" s="29" t="s">
        <v>9</v>
      </c>
      <c r="D322" s="18" t="s">
        <v>9</v>
      </c>
    </row>
    <row r="323" ht="34.5" customHeight="1">
      <c r="A323" s="25" t="s">
        <v>621</v>
      </c>
      <c r="B323" s="16" t="s">
        <v>622</v>
      </c>
      <c r="C323" s="29" t="s">
        <v>9</v>
      </c>
      <c r="D323" s="18" t="s">
        <v>9</v>
      </c>
    </row>
    <row r="324" ht="34.5" customHeight="1">
      <c r="A324" s="349" t="s">
        <v>623</v>
      </c>
      <c r="B324" s="12" t="s">
        <v>258</v>
      </c>
      <c r="C324" s="29" t="s">
        <v>48</v>
      </c>
      <c r="D324" s="18" t="s">
        <v>9</v>
      </c>
    </row>
    <row r="325" ht="34.5" customHeight="1">
      <c r="A325" s="350" t="s">
        <v>624</v>
      </c>
      <c r="B325" s="23" t="s">
        <v>625</v>
      </c>
      <c r="C325" s="13" t="s">
        <v>9</v>
      </c>
      <c r="D325" s="18" t="s">
        <v>48</v>
      </c>
    </row>
    <row r="326" ht="34.5" customHeight="1">
      <c r="A326" s="109" t="s">
        <v>626</v>
      </c>
      <c r="B326" s="12" t="s">
        <v>627</v>
      </c>
      <c r="C326" s="13" t="s">
        <v>9</v>
      </c>
      <c r="D326" s="44" t="s">
        <v>9</v>
      </c>
    </row>
    <row r="327" ht="34.5" customHeight="1">
      <c r="A327" s="351" t="s">
        <v>628</v>
      </c>
      <c r="B327" s="23" t="s">
        <v>629</v>
      </c>
      <c r="C327" s="13" t="s">
        <v>9</v>
      </c>
      <c r="D327" s="44" t="s">
        <v>47</v>
      </c>
    </row>
    <row r="328" ht="34.5" customHeight="1">
      <c r="A328" s="352" t="s">
        <v>630</v>
      </c>
      <c r="B328" s="20" t="s">
        <v>631</v>
      </c>
      <c r="C328" s="24" t="s">
        <v>47</v>
      </c>
      <c r="D328" s="18" t="s">
        <v>9</v>
      </c>
    </row>
    <row r="329" ht="34.5" customHeight="1">
      <c r="A329" s="353" t="s">
        <v>632</v>
      </c>
      <c r="B329" s="23" t="s">
        <v>633</v>
      </c>
      <c r="C329" s="24" t="s">
        <v>9</v>
      </c>
      <c r="D329" s="18" t="s">
        <v>9</v>
      </c>
    </row>
    <row r="330" ht="34.5" customHeight="1">
      <c r="A330" s="354" t="s">
        <v>634</v>
      </c>
      <c r="B330" s="20" t="s">
        <v>635</v>
      </c>
      <c r="C330" s="24" t="s">
        <v>9</v>
      </c>
      <c r="D330" s="18" t="s">
        <v>48</v>
      </c>
    </row>
    <row r="331" ht="34.5" customHeight="1">
      <c r="A331" s="355" t="s">
        <v>636</v>
      </c>
      <c r="B331" s="23" t="s">
        <v>637</v>
      </c>
      <c r="C331" s="24" t="s">
        <v>9</v>
      </c>
      <c r="D331" s="44" t="s">
        <v>9</v>
      </c>
    </row>
    <row r="332" ht="34.5" customHeight="1">
      <c r="A332" s="356" t="s">
        <v>638</v>
      </c>
      <c r="B332" s="12" t="s">
        <v>639</v>
      </c>
      <c r="C332" s="13" t="s">
        <v>9</v>
      </c>
      <c r="D332" s="44" t="s">
        <v>9</v>
      </c>
    </row>
    <row r="333" ht="34.5" customHeight="1">
      <c r="A333" s="357" t="s">
        <v>640</v>
      </c>
      <c r="B333" s="160" t="s">
        <v>641</v>
      </c>
      <c r="C333" s="131" t="s">
        <v>9</v>
      </c>
      <c r="D333" s="132" t="s">
        <v>9</v>
      </c>
    </row>
    <row r="334" ht="34.5" customHeight="1">
      <c r="A334" s="358" t="s">
        <v>642</v>
      </c>
      <c r="B334" s="16" t="s">
        <v>643</v>
      </c>
      <c r="C334" s="13" t="s">
        <v>9</v>
      </c>
      <c r="D334" s="44" t="s">
        <v>47</v>
      </c>
    </row>
    <row r="335" ht="34.5" customHeight="1">
      <c r="A335" s="359" t="s">
        <v>644</v>
      </c>
      <c r="B335" s="20" t="s">
        <v>645</v>
      </c>
      <c r="C335" s="13" t="s">
        <v>9</v>
      </c>
      <c r="D335" s="44" t="s">
        <v>47</v>
      </c>
    </row>
    <row r="336" ht="34.5" customHeight="1">
      <c r="A336" s="360" t="s">
        <v>646</v>
      </c>
      <c r="B336" s="23" t="s">
        <v>647</v>
      </c>
      <c r="C336" s="29" t="s">
        <v>48</v>
      </c>
      <c r="D336" s="18" t="s">
        <v>9</v>
      </c>
    </row>
    <row r="337" ht="34.5" customHeight="1">
      <c r="A337" s="361" t="s">
        <v>648</v>
      </c>
      <c r="B337" s="20" t="s">
        <v>649</v>
      </c>
      <c r="C337" s="13" t="s">
        <v>9</v>
      </c>
      <c r="D337" s="44" t="s">
        <v>9</v>
      </c>
    </row>
    <row r="338" ht="34.5" customHeight="1">
      <c r="A338" s="362" t="s">
        <v>650</v>
      </c>
      <c r="B338" s="23" t="s">
        <v>651</v>
      </c>
      <c r="C338" s="13" t="s">
        <v>48</v>
      </c>
      <c r="D338" s="44" t="s">
        <v>47</v>
      </c>
    </row>
    <row r="339" ht="34.5" customHeight="1">
      <c r="A339" s="363" t="s">
        <v>652</v>
      </c>
      <c r="B339" s="12" t="s">
        <v>653</v>
      </c>
      <c r="C339" s="13" t="s">
        <v>47</v>
      </c>
      <c r="D339" s="44" t="s">
        <v>47</v>
      </c>
    </row>
    <row r="340" ht="34.5" customHeight="1">
      <c r="A340" s="364" t="s">
        <v>654</v>
      </c>
      <c r="B340" s="16" t="s">
        <v>655</v>
      </c>
      <c r="C340" s="13" t="s">
        <v>9</v>
      </c>
      <c r="D340" s="44" t="s">
        <v>9</v>
      </c>
    </row>
    <row r="341" ht="34.5" customHeight="1">
      <c r="A341" s="365" t="s">
        <v>656</v>
      </c>
      <c r="B341" s="12" t="s">
        <v>657</v>
      </c>
      <c r="C341" s="13" t="s">
        <v>9</v>
      </c>
      <c r="D341" s="44" t="s">
        <v>9</v>
      </c>
    </row>
    <row r="342" ht="34.5" customHeight="1">
      <c r="A342" s="366" t="s">
        <v>658</v>
      </c>
      <c r="B342" s="16" t="s">
        <v>659</v>
      </c>
      <c r="C342" s="13" t="s">
        <v>48</v>
      </c>
      <c r="D342" s="44" t="s">
        <v>9</v>
      </c>
    </row>
    <row r="343" ht="34.5" customHeight="1">
      <c r="A343" s="367" t="s">
        <v>660</v>
      </c>
      <c r="B343" s="12" t="s">
        <v>661</v>
      </c>
      <c r="C343" s="29" t="s">
        <v>9</v>
      </c>
      <c r="D343" s="18" t="s">
        <v>48</v>
      </c>
    </row>
    <row r="344" ht="34.5" customHeight="1">
      <c r="A344" s="368" t="s">
        <v>662</v>
      </c>
      <c r="B344" s="16" t="s">
        <v>663</v>
      </c>
      <c r="C344" s="29" t="s">
        <v>9</v>
      </c>
      <c r="D344" s="18" t="s">
        <v>9</v>
      </c>
    </row>
    <row r="345" ht="34.5" customHeight="1">
      <c r="A345" s="369" t="s">
        <v>664</v>
      </c>
      <c r="B345" s="20" t="s">
        <v>665</v>
      </c>
      <c r="C345" s="29" t="s">
        <v>9</v>
      </c>
      <c r="D345" s="18" t="s">
        <v>9</v>
      </c>
    </row>
    <row r="346" ht="34.5" customHeight="1">
      <c r="A346" s="370" t="s">
        <v>666</v>
      </c>
      <c r="B346" s="23" t="s">
        <v>220</v>
      </c>
      <c r="C346" s="13" t="s">
        <v>9</v>
      </c>
      <c r="D346" s="14" t="s">
        <v>47</v>
      </c>
    </row>
    <row r="347" ht="34.5" customHeight="1">
      <c r="A347" s="371" t="s">
        <v>667</v>
      </c>
      <c r="B347" s="12" t="s">
        <v>668</v>
      </c>
      <c r="C347" s="13" t="s">
        <v>9</v>
      </c>
      <c r="D347" s="14" t="s">
        <v>48</v>
      </c>
    </row>
    <row r="348" ht="34.5" customHeight="1">
      <c r="A348" s="372" t="s">
        <v>669</v>
      </c>
      <c r="B348" s="16" t="s">
        <v>670</v>
      </c>
      <c r="C348" s="13" t="s">
        <v>9</v>
      </c>
      <c r="D348" s="14" t="s">
        <v>9</v>
      </c>
    </row>
    <row r="349" ht="33.75" customHeight="1">
      <c r="A349" s="373" t="s">
        <v>671</v>
      </c>
      <c r="B349" s="20" t="s">
        <v>672</v>
      </c>
      <c r="C349" s="29" t="s">
        <v>9</v>
      </c>
      <c r="D349" s="18" t="s">
        <v>9</v>
      </c>
    </row>
    <row r="350" ht="34.5" customHeight="1">
      <c r="A350" s="374" t="s">
        <v>673</v>
      </c>
      <c r="B350" s="16" t="s">
        <v>674</v>
      </c>
      <c r="C350" s="13" t="s">
        <v>9</v>
      </c>
      <c r="D350" s="14" t="s">
        <v>9</v>
      </c>
    </row>
    <row r="351" ht="34.5" customHeight="1">
      <c r="A351" s="375" t="s">
        <v>675</v>
      </c>
      <c r="B351" s="20" t="s">
        <v>676</v>
      </c>
      <c r="C351" s="13" t="s">
        <v>9</v>
      </c>
      <c r="D351" s="14" t="s">
        <v>47</v>
      </c>
    </row>
    <row r="352" ht="34.5" customHeight="1">
      <c r="A352" s="376" t="s">
        <v>677</v>
      </c>
      <c r="B352" s="16" t="s">
        <v>226</v>
      </c>
      <c r="C352" s="13" t="s">
        <v>9</v>
      </c>
      <c r="D352" s="14" t="s">
        <v>9</v>
      </c>
    </row>
    <row r="353" ht="34.5" customHeight="1">
      <c r="A353" s="377" t="s">
        <v>678</v>
      </c>
      <c r="B353" s="12" t="s">
        <v>679</v>
      </c>
      <c r="C353" s="29" t="s">
        <v>48</v>
      </c>
      <c r="D353" s="18" t="s">
        <v>9</v>
      </c>
    </row>
    <row r="354" ht="34.5" customHeight="1">
      <c r="A354" s="378" t="s">
        <v>680</v>
      </c>
      <c r="B354" s="23" t="s">
        <v>681</v>
      </c>
      <c r="C354" s="13" t="s">
        <v>9</v>
      </c>
      <c r="D354" s="44" t="s">
        <v>47</v>
      </c>
    </row>
    <row r="355" ht="34.5" customHeight="1">
      <c r="A355" s="379" t="s">
        <v>682</v>
      </c>
      <c r="B355" s="20" t="s">
        <v>683</v>
      </c>
      <c r="C355" s="13" t="s">
        <v>9</v>
      </c>
      <c r="D355" s="18" t="s">
        <v>47</v>
      </c>
    </row>
    <row r="356" ht="34.5" customHeight="1">
      <c r="A356" s="380" t="s">
        <v>684</v>
      </c>
      <c r="B356" s="16" t="s">
        <v>459</v>
      </c>
      <c r="C356" s="13" t="s">
        <v>9</v>
      </c>
      <c r="D356" s="18" t="s">
        <v>9</v>
      </c>
    </row>
    <row r="357" ht="34.5" customHeight="1">
      <c r="A357" s="25" t="s">
        <v>685</v>
      </c>
      <c r="B357" s="12" t="s">
        <v>686</v>
      </c>
      <c r="C357" s="13" t="s">
        <v>9</v>
      </c>
      <c r="D357" s="14" t="s">
        <v>48</v>
      </c>
    </row>
    <row r="358" ht="34.5" customHeight="1">
      <c r="A358" s="381" t="s">
        <v>687</v>
      </c>
      <c r="B358" s="16" t="s">
        <v>688</v>
      </c>
      <c r="C358" s="13" t="s">
        <v>9</v>
      </c>
      <c r="D358" s="14" t="s">
        <v>9</v>
      </c>
    </row>
    <row r="359" ht="34.5" customHeight="1">
      <c r="A359" s="382" t="s">
        <v>689</v>
      </c>
      <c r="B359" s="20" t="s">
        <v>690</v>
      </c>
      <c r="C359" s="13" t="s">
        <v>47</v>
      </c>
      <c r="D359" s="14" t="s">
        <v>9</v>
      </c>
    </row>
    <row r="360" ht="34.5" customHeight="1">
      <c r="A360" s="122" t="s">
        <v>691</v>
      </c>
      <c r="B360" s="20" t="s">
        <v>692</v>
      </c>
      <c r="C360" s="13" t="s">
        <v>9</v>
      </c>
      <c r="D360" s="14" t="s">
        <v>47</v>
      </c>
    </row>
    <row r="361" ht="34.5" customHeight="1">
      <c r="A361" s="383" t="s">
        <v>693</v>
      </c>
      <c r="B361" s="16" t="s">
        <v>694</v>
      </c>
      <c r="C361" s="13" t="s">
        <v>9</v>
      </c>
      <c r="D361" s="14" t="s">
        <v>9</v>
      </c>
    </row>
    <row r="362" ht="34.5" customHeight="1">
      <c r="A362" s="384" t="s">
        <v>695</v>
      </c>
      <c r="B362" s="20" t="s">
        <v>694</v>
      </c>
      <c r="C362" s="13" t="s">
        <v>9</v>
      </c>
      <c r="D362" s="14" t="s">
        <v>9</v>
      </c>
    </row>
    <row r="363" ht="34.5" customHeight="1">
      <c r="A363" s="52" t="s">
        <v>696</v>
      </c>
      <c r="B363" s="16" t="s">
        <v>697</v>
      </c>
      <c r="C363" s="29" t="s">
        <v>9</v>
      </c>
      <c r="D363" s="18" t="s">
        <v>9</v>
      </c>
    </row>
    <row r="364" ht="34.5" customHeight="1">
      <c r="A364" s="385" t="s">
        <v>698</v>
      </c>
      <c r="B364" s="12" t="s">
        <v>699</v>
      </c>
      <c r="C364" s="29" t="s">
        <v>47</v>
      </c>
      <c r="D364" s="18" t="s">
        <v>9</v>
      </c>
    </row>
    <row r="365" ht="34.5" customHeight="1">
      <c r="A365" s="386" t="s">
        <v>700</v>
      </c>
      <c r="B365" s="16" t="s">
        <v>701</v>
      </c>
      <c r="C365" s="24" t="s">
        <v>48</v>
      </c>
      <c r="D365" s="18" t="s">
        <v>9</v>
      </c>
    </row>
    <row r="366" ht="34.5" customHeight="1">
      <c r="A366" s="387" t="s">
        <v>702</v>
      </c>
      <c r="B366" s="20" t="s">
        <v>703</v>
      </c>
      <c r="C366" s="13" t="s">
        <v>9</v>
      </c>
      <c r="D366" s="14" t="s">
        <v>9</v>
      </c>
    </row>
    <row r="367" ht="34.5" customHeight="1">
      <c r="A367" s="238" t="s">
        <v>704</v>
      </c>
      <c r="B367" s="16" t="s">
        <v>705</v>
      </c>
      <c r="C367" s="13" t="s">
        <v>48</v>
      </c>
      <c r="D367" s="14" t="s">
        <v>9</v>
      </c>
    </row>
    <row r="368" ht="34.5" customHeight="1">
      <c r="A368" s="388" t="s">
        <v>706</v>
      </c>
      <c r="B368" s="12" t="s">
        <v>697</v>
      </c>
      <c r="C368" s="13" t="s">
        <v>9</v>
      </c>
      <c r="D368" s="18" t="s">
        <v>9</v>
      </c>
    </row>
    <row r="369" ht="34.5" customHeight="1">
      <c r="A369" s="389" t="s">
        <v>707</v>
      </c>
      <c r="B369" s="16" t="s">
        <v>708</v>
      </c>
      <c r="C369" s="13" t="s">
        <v>9</v>
      </c>
      <c r="D369" s="18" t="s">
        <v>9</v>
      </c>
    </row>
    <row r="370" ht="34.5" customHeight="1">
      <c r="A370" s="390" t="s">
        <v>709</v>
      </c>
      <c r="B370" s="20" t="s">
        <v>710</v>
      </c>
      <c r="C370" s="13" t="s">
        <v>9</v>
      </c>
      <c r="D370" s="18" t="s">
        <v>9</v>
      </c>
    </row>
    <row r="371" ht="34.5" customHeight="1">
      <c r="A371" s="294" t="s">
        <v>711</v>
      </c>
      <c r="B371" s="23" t="s">
        <v>712</v>
      </c>
      <c r="C371" s="13" t="s">
        <v>9</v>
      </c>
      <c r="D371" s="29" t="s">
        <v>48</v>
      </c>
    </row>
    <row r="372" ht="34.5" customHeight="1">
      <c r="A372" s="391" t="s">
        <v>713</v>
      </c>
      <c r="B372" s="20" t="s">
        <v>714</v>
      </c>
      <c r="C372" s="13" t="s">
        <v>9</v>
      </c>
      <c r="D372" s="18" t="s">
        <v>9</v>
      </c>
    </row>
    <row r="373" ht="34.5" customHeight="1">
      <c r="A373" s="392" t="s">
        <v>715</v>
      </c>
      <c r="B373" s="16" t="s">
        <v>716</v>
      </c>
      <c r="C373" s="13" t="s">
        <v>9</v>
      </c>
      <c r="D373" s="18" t="s">
        <v>9</v>
      </c>
    </row>
    <row r="374" ht="34.5" customHeight="1">
      <c r="A374" s="393" t="s">
        <v>717</v>
      </c>
      <c r="B374" s="12" t="s">
        <v>718</v>
      </c>
      <c r="C374" s="24" t="s">
        <v>9</v>
      </c>
      <c r="D374" s="18" t="s">
        <v>9</v>
      </c>
    </row>
    <row r="375" ht="34.5" customHeight="1">
      <c r="A375" s="394" t="s">
        <v>719</v>
      </c>
      <c r="B375" s="16" t="s">
        <v>720</v>
      </c>
      <c r="C375" s="24" t="s">
        <v>9</v>
      </c>
      <c r="D375" s="18" t="s">
        <v>47</v>
      </c>
    </row>
    <row r="376" ht="34.5" customHeight="1">
      <c r="A376" s="395" t="s">
        <v>721</v>
      </c>
      <c r="B376" s="16" t="s">
        <v>722</v>
      </c>
      <c r="C376" s="29" t="s">
        <v>48</v>
      </c>
      <c r="D376" s="18" t="s">
        <v>9</v>
      </c>
    </row>
    <row r="377" ht="34.5" customHeight="1">
      <c r="A377" s="396" t="s">
        <v>723</v>
      </c>
      <c r="B377" s="397" t="s">
        <v>724</v>
      </c>
      <c r="C377" s="29" t="s">
        <v>9</v>
      </c>
      <c r="D377" s="18" t="s">
        <v>9</v>
      </c>
    </row>
    <row r="378" ht="34.5" customHeight="1">
      <c r="A378" s="398" t="s">
        <v>725</v>
      </c>
      <c r="B378" s="12" t="s">
        <v>726</v>
      </c>
      <c r="C378" s="131" t="s">
        <v>47</v>
      </c>
      <c r="D378" s="18" t="s">
        <v>9</v>
      </c>
    </row>
    <row r="379" ht="34.5" customHeight="1">
      <c r="A379" s="399" t="s">
        <v>727</v>
      </c>
      <c r="B379" s="16" t="s">
        <v>140</v>
      </c>
      <c r="C379" s="29" t="s">
        <v>47</v>
      </c>
      <c r="D379" s="18" t="s">
        <v>9</v>
      </c>
    </row>
    <row r="380" ht="34.5" customHeight="1">
      <c r="A380" s="400" t="s">
        <v>728</v>
      </c>
      <c r="B380" s="20" t="s">
        <v>710</v>
      </c>
      <c r="C380" s="29" t="s">
        <v>9</v>
      </c>
      <c r="D380" s="18" t="s">
        <v>9</v>
      </c>
    </row>
    <row r="381" ht="34.5" customHeight="1">
      <c r="A381" s="401" t="s">
        <v>729</v>
      </c>
      <c r="B381" s="16" t="s">
        <v>622</v>
      </c>
      <c r="C381" s="29" t="s">
        <v>9</v>
      </c>
      <c r="D381" s="18" t="s">
        <v>9</v>
      </c>
    </row>
    <row r="382" ht="34.5" customHeight="1">
      <c r="A382" s="402" t="s">
        <v>730</v>
      </c>
      <c r="B382" s="20" t="s">
        <v>731</v>
      </c>
      <c r="C382" s="29" t="s">
        <v>48</v>
      </c>
      <c r="D382" s="18" t="s">
        <v>47</v>
      </c>
    </row>
    <row r="383" ht="34.5" customHeight="1">
      <c r="A383" s="403" t="s">
        <v>732</v>
      </c>
      <c r="B383" s="16" t="s">
        <v>733</v>
      </c>
      <c r="C383" s="24" t="s">
        <v>47</v>
      </c>
      <c r="D383" s="18" t="s">
        <v>9</v>
      </c>
    </row>
    <row r="384" ht="34.5" customHeight="1">
      <c r="A384" s="404" t="s">
        <v>734</v>
      </c>
      <c r="B384" s="12" t="s">
        <v>735</v>
      </c>
      <c r="C384" s="13" t="s">
        <v>9</v>
      </c>
      <c r="D384" s="18" t="s">
        <v>48</v>
      </c>
    </row>
    <row r="385" ht="34.5" customHeight="1">
      <c r="A385" s="405" t="s">
        <v>736</v>
      </c>
      <c r="B385" s="228" t="s">
        <v>737</v>
      </c>
      <c r="C385" s="131" t="s">
        <v>9</v>
      </c>
      <c r="D385" s="59" t="s">
        <v>9</v>
      </c>
    </row>
    <row r="386" ht="34.5" customHeight="1">
      <c r="A386" s="393" t="s">
        <v>738</v>
      </c>
      <c r="B386" s="16" t="s">
        <v>739</v>
      </c>
      <c r="C386" s="13" t="s">
        <v>9</v>
      </c>
      <c r="D386" s="18" t="s">
        <v>48</v>
      </c>
    </row>
    <row r="387" ht="34.5" customHeight="1">
      <c r="A387" s="110" t="s">
        <v>740</v>
      </c>
      <c r="B387" s="20" t="s">
        <v>741</v>
      </c>
      <c r="C387" s="13" t="s">
        <v>9</v>
      </c>
      <c r="D387" s="44" t="s">
        <v>9</v>
      </c>
    </row>
    <row r="388" ht="34.5" customHeight="1">
      <c r="A388" s="406" t="s">
        <v>742</v>
      </c>
      <c r="B388" s="16" t="s">
        <v>743</v>
      </c>
      <c r="C388" s="13" t="s">
        <v>9</v>
      </c>
      <c r="D388" s="44" t="s">
        <v>9</v>
      </c>
    </row>
    <row r="389" ht="34.5" customHeight="1">
      <c r="A389" s="407" t="s">
        <v>744</v>
      </c>
      <c r="B389" s="20" t="s">
        <v>745</v>
      </c>
      <c r="C389" s="13" t="s">
        <v>47</v>
      </c>
      <c r="D389" s="18" t="s">
        <v>47</v>
      </c>
    </row>
    <row r="390" ht="34.5" customHeight="1">
      <c r="A390" s="408" t="s">
        <v>746</v>
      </c>
      <c r="B390" s="23" t="s">
        <v>747</v>
      </c>
      <c r="C390" s="13" t="s">
        <v>48</v>
      </c>
      <c r="D390" s="18" t="s">
        <v>47</v>
      </c>
    </row>
    <row r="391" ht="34.5" customHeight="1">
      <c r="A391" s="122" t="s">
        <v>748</v>
      </c>
      <c r="B391" s="20" t="s">
        <v>749</v>
      </c>
      <c r="C391" s="13" t="s">
        <v>9</v>
      </c>
      <c r="D391" s="18" t="s">
        <v>9</v>
      </c>
    </row>
    <row r="392" ht="34.5" customHeight="1">
      <c r="A392" s="409" t="s">
        <v>750</v>
      </c>
      <c r="B392" s="16" t="s">
        <v>751</v>
      </c>
      <c r="C392" s="13" t="s">
        <v>9</v>
      </c>
      <c r="D392" s="18" t="s">
        <v>9</v>
      </c>
    </row>
    <row r="393" ht="34.5" customHeight="1">
      <c r="A393" s="410" t="s">
        <v>752</v>
      </c>
      <c r="B393" s="12" t="s">
        <v>753</v>
      </c>
      <c r="C393" s="13" t="s">
        <v>9</v>
      </c>
      <c r="D393" s="18" t="s">
        <v>9</v>
      </c>
    </row>
    <row r="394" ht="34.5" customHeight="1">
      <c r="A394" s="411" t="s">
        <v>754</v>
      </c>
      <c r="B394" s="23" t="s">
        <v>755</v>
      </c>
      <c r="C394" s="13" t="s">
        <v>9</v>
      </c>
      <c r="D394" s="18" t="s">
        <v>48</v>
      </c>
    </row>
    <row r="395" ht="34.5" customHeight="1">
      <c r="A395" s="412" t="s">
        <v>756</v>
      </c>
      <c r="B395" s="12" t="s">
        <v>757</v>
      </c>
      <c r="C395" s="13" t="s">
        <v>9</v>
      </c>
      <c r="D395" s="18" t="s">
        <v>47</v>
      </c>
    </row>
    <row r="396" ht="34.5" customHeight="1">
      <c r="A396" s="162" t="s">
        <v>758</v>
      </c>
      <c r="B396" s="23" t="s">
        <v>739</v>
      </c>
      <c r="C396" s="13" t="s">
        <v>9</v>
      </c>
      <c r="D396" s="18" t="s">
        <v>9</v>
      </c>
    </row>
    <row r="397" ht="34.5" customHeight="1">
      <c r="A397" s="413" t="s">
        <v>759</v>
      </c>
      <c r="B397" s="12" t="s">
        <v>760</v>
      </c>
      <c r="C397" s="13" t="s">
        <v>9</v>
      </c>
      <c r="D397" s="18" t="s">
        <v>9</v>
      </c>
    </row>
    <row r="398" ht="34.5" customHeight="1">
      <c r="A398" s="414" t="s">
        <v>761</v>
      </c>
      <c r="B398" s="23" t="s">
        <v>762</v>
      </c>
      <c r="C398" s="13" t="s">
        <v>9</v>
      </c>
      <c r="D398" s="14" t="s">
        <v>9</v>
      </c>
    </row>
    <row r="399" ht="34.5" customHeight="1">
      <c r="A399" s="415" t="s">
        <v>763</v>
      </c>
      <c r="B399" s="20" t="s">
        <v>50</v>
      </c>
      <c r="C399" s="13" t="s">
        <v>9</v>
      </c>
      <c r="D399" s="18" t="s">
        <v>9</v>
      </c>
    </row>
    <row r="400" ht="34.5" customHeight="1">
      <c r="A400" s="416" t="s">
        <v>764</v>
      </c>
      <c r="B400" s="16" t="s">
        <v>765</v>
      </c>
      <c r="C400" s="13" t="s">
        <v>9</v>
      </c>
      <c r="D400" s="14" t="s">
        <v>48</v>
      </c>
    </row>
    <row r="401" ht="34.5" customHeight="1">
      <c r="A401" s="417" t="s">
        <v>766</v>
      </c>
      <c r="B401" s="12" t="s">
        <v>175</v>
      </c>
      <c r="C401" s="13" t="s">
        <v>9</v>
      </c>
      <c r="D401" s="14" t="s">
        <v>48</v>
      </c>
    </row>
    <row r="402" ht="34.5" customHeight="1">
      <c r="A402" s="418" t="s">
        <v>767</v>
      </c>
      <c r="B402" s="23" t="s">
        <v>21</v>
      </c>
      <c r="C402" s="13" t="s">
        <v>9</v>
      </c>
      <c r="D402" s="14" t="s">
        <v>9</v>
      </c>
    </row>
    <row r="403" ht="34.5" customHeight="1">
      <c r="A403" s="419" t="s">
        <v>768</v>
      </c>
      <c r="B403" s="12" t="s">
        <v>769</v>
      </c>
      <c r="C403" s="13" t="s">
        <v>9</v>
      </c>
      <c r="D403" s="14" t="s">
        <v>9</v>
      </c>
    </row>
    <row r="404" ht="34.5" customHeight="1">
      <c r="A404" s="420" t="s">
        <v>770</v>
      </c>
      <c r="B404" s="16" t="s">
        <v>771</v>
      </c>
      <c r="C404" s="13" t="s">
        <v>9</v>
      </c>
      <c r="D404" s="14" t="s">
        <v>9</v>
      </c>
    </row>
    <row r="405" ht="34.5" customHeight="1">
      <c r="A405" s="421" t="s">
        <v>772</v>
      </c>
      <c r="B405" s="12" t="s">
        <v>258</v>
      </c>
      <c r="C405" s="29" t="s">
        <v>48</v>
      </c>
      <c r="D405" s="18" t="s">
        <v>9</v>
      </c>
    </row>
    <row r="406" ht="34.5" customHeight="1">
      <c r="A406" s="422" t="s">
        <v>773</v>
      </c>
      <c r="B406" s="16" t="s">
        <v>502</v>
      </c>
      <c r="C406" s="29" t="s">
        <v>9</v>
      </c>
      <c r="D406" s="18" t="s">
        <v>9</v>
      </c>
    </row>
    <row r="407" ht="34.5" customHeight="1">
      <c r="A407" s="423" t="s">
        <v>774</v>
      </c>
      <c r="B407" s="12" t="s">
        <v>775</v>
      </c>
      <c r="C407" s="29" t="s">
        <v>48</v>
      </c>
      <c r="D407" s="44" t="s">
        <v>47</v>
      </c>
    </row>
    <row r="408" ht="34.5" customHeight="1">
      <c r="A408" s="424" t="s">
        <v>776</v>
      </c>
      <c r="B408" s="16" t="s">
        <v>777</v>
      </c>
      <c r="C408" s="13" t="s">
        <v>9</v>
      </c>
      <c r="D408" s="14" t="s">
        <v>9</v>
      </c>
    </row>
    <row r="409" ht="34.5" customHeight="1">
      <c r="A409" s="425" t="s">
        <v>778</v>
      </c>
      <c r="B409" s="12" t="s">
        <v>779</v>
      </c>
      <c r="C409" s="13" t="s">
        <v>9</v>
      </c>
      <c r="D409" s="14" t="s">
        <v>48</v>
      </c>
    </row>
    <row r="410" ht="34.5" customHeight="1">
      <c r="A410" s="426" t="s">
        <v>780</v>
      </c>
      <c r="B410" s="16" t="s">
        <v>781</v>
      </c>
      <c r="C410" s="13" t="s">
        <v>9</v>
      </c>
      <c r="D410" s="14" t="s">
        <v>9</v>
      </c>
    </row>
    <row r="411" ht="34.5" customHeight="1">
      <c r="A411" s="427" t="s">
        <v>782</v>
      </c>
      <c r="B411" s="20" t="s">
        <v>783</v>
      </c>
      <c r="C411" s="13" t="s">
        <v>9</v>
      </c>
      <c r="D411" s="14" t="s">
        <v>9</v>
      </c>
    </row>
    <row r="412" ht="34.5" customHeight="1">
      <c r="A412" s="428" t="s">
        <v>784</v>
      </c>
      <c r="B412" s="16" t="s">
        <v>785</v>
      </c>
      <c r="C412" s="13" t="s">
        <v>48</v>
      </c>
      <c r="D412" s="14" t="s">
        <v>48</v>
      </c>
    </row>
    <row r="413" ht="34.5" customHeight="1">
      <c r="A413" s="328" t="s">
        <v>786</v>
      </c>
      <c r="B413" s="20" t="s">
        <v>787</v>
      </c>
      <c r="C413" s="13" t="s">
        <v>9</v>
      </c>
      <c r="D413" s="14" t="s">
        <v>9</v>
      </c>
    </row>
    <row r="414" ht="34.5" customHeight="1">
      <c r="A414" s="429" t="s">
        <v>788</v>
      </c>
      <c r="B414" s="23" t="s">
        <v>789</v>
      </c>
      <c r="C414" s="13" t="s">
        <v>9</v>
      </c>
      <c r="D414" s="14" t="s">
        <v>9</v>
      </c>
    </row>
    <row r="415" ht="34.5" customHeight="1">
      <c r="A415" s="98" t="s">
        <v>790</v>
      </c>
      <c r="B415" s="20" t="s">
        <v>50</v>
      </c>
      <c r="C415" s="13" t="s">
        <v>9</v>
      </c>
      <c r="D415" s="14" t="s">
        <v>9</v>
      </c>
    </row>
    <row r="416" ht="34.5" customHeight="1">
      <c r="A416" s="430" t="s">
        <v>791</v>
      </c>
      <c r="B416" s="23" t="s">
        <v>792</v>
      </c>
      <c r="C416" s="9" t="s">
        <v>9</v>
      </c>
      <c r="D416" s="10" t="s">
        <v>9</v>
      </c>
    </row>
    <row r="417" ht="34.5" customHeight="1">
      <c r="A417" s="431" t="s">
        <v>793</v>
      </c>
      <c r="B417" s="20" t="s">
        <v>794</v>
      </c>
      <c r="C417" s="26" t="s">
        <v>9</v>
      </c>
      <c r="D417" s="37" t="s">
        <v>9</v>
      </c>
    </row>
    <row r="418" ht="34.5" customHeight="1">
      <c r="A418" s="432" t="s">
        <v>795</v>
      </c>
      <c r="B418" s="16" t="s">
        <v>796</v>
      </c>
      <c r="C418" s="24" t="s">
        <v>47</v>
      </c>
      <c r="D418" s="18" t="s">
        <v>9</v>
      </c>
    </row>
    <row r="419" ht="34.5" customHeight="1">
      <c r="A419" s="433" t="s">
        <v>797</v>
      </c>
      <c r="B419" s="20" t="s">
        <v>444</v>
      </c>
      <c r="C419" s="24" t="s">
        <v>9</v>
      </c>
      <c r="D419" s="18" t="s">
        <v>9</v>
      </c>
    </row>
    <row r="420" ht="34.5" customHeight="1">
      <c r="A420" s="434" t="s">
        <v>798</v>
      </c>
      <c r="B420" s="16" t="s">
        <v>799</v>
      </c>
      <c r="C420" s="29" t="s">
        <v>48</v>
      </c>
      <c r="D420" s="18" t="s">
        <v>9</v>
      </c>
    </row>
    <row r="421" ht="34.5" customHeight="1">
      <c r="A421" s="435" t="s">
        <v>800</v>
      </c>
      <c r="B421" s="12" t="s">
        <v>801</v>
      </c>
      <c r="C421" s="13" t="s">
        <v>9</v>
      </c>
      <c r="D421" s="14" t="s">
        <v>48</v>
      </c>
    </row>
    <row r="422" ht="34.5" customHeight="1">
      <c r="A422" s="98" t="s">
        <v>802</v>
      </c>
      <c r="B422" s="16" t="s">
        <v>803</v>
      </c>
      <c r="C422" s="13" t="s">
        <v>9</v>
      </c>
      <c r="D422" s="14" t="s">
        <v>9</v>
      </c>
    </row>
    <row r="423" ht="34.5" customHeight="1">
      <c r="A423" s="436" t="s">
        <v>804</v>
      </c>
      <c r="B423" s="12" t="s">
        <v>805</v>
      </c>
      <c r="C423" s="13" t="s">
        <v>9</v>
      </c>
      <c r="D423" s="14" t="s">
        <v>9</v>
      </c>
    </row>
    <row r="424" ht="34.5" customHeight="1">
      <c r="A424" s="79" t="s">
        <v>806</v>
      </c>
      <c r="B424" s="23" t="s">
        <v>108</v>
      </c>
      <c r="C424" s="13" t="s">
        <v>9</v>
      </c>
      <c r="D424" s="14" t="s">
        <v>9</v>
      </c>
    </row>
    <row r="425" ht="34.5" customHeight="1">
      <c r="A425" s="437" t="s">
        <v>807</v>
      </c>
      <c r="B425" s="20" t="s">
        <v>808</v>
      </c>
      <c r="C425" s="29" t="s">
        <v>9</v>
      </c>
      <c r="D425" s="18" t="s">
        <v>9</v>
      </c>
    </row>
    <row r="426" ht="34.5" customHeight="1">
      <c r="A426" s="438" t="s">
        <v>809</v>
      </c>
      <c r="B426" s="23" t="s">
        <v>579</v>
      </c>
      <c r="C426" s="29" t="s">
        <v>48</v>
      </c>
      <c r="D426" s="18" t="s">
        <v>9</v>
      </c>
    </row>
    <row r="427" ht="34.5" customHeight="1">
      <c r="A427" s="439" t="s">
        <v>810</v>
      </c>
      <c r="B427" s="20" t="s">
        <v>811</v>
      </c>
      <c r="C427" s="29" t="s">
        <v>9</v>
      </c>
      <c r="D427" s="18" t="s">
        <v>9</v>
      </c>
    </row>
    <row r="428" ht="34.5" customHeight="1">
      <c r="A428" s="180" t="s">
        <v>812</v>
      </c>
      <c r="B428" s="23" t="s">
        <v>432</v>
      </c>
      <c r="C428" s="29" t="s">
        <v>48</v>
      </c>
      <c r="D428" s="18" t="s">
        <v>9</v>
      </c>
    </row>
    <row r="429" ht="34.5" customHeight="1">
      <c r="A429" s="440" t="s">
        <v>813</v>
      </c>
      <c r="B429" s="12" t="s">
        <v>814</v>
      </c>
      <c r="C429" s="13" t="s">
        <v>9</v>
      </c>
      <c r="D429" s="18" t="s">
        <v>9</v>
      </c>
    </row>
    <row r="430" ht="34.5" customHeight="1">
      <c r="A430" s="441" t="s">
        <v>815</v>
      </c>
      <c r="B430" s="23" t="s">
        <v>816</v>
      </c>
      <c r="C430" s="24" t="s">
        <v>47</v>
      </c>
      <c r="D430" s="18" t="s">
        <v>9</v>
      </c>
    </row>
    <row r="431" ht="34.5" customHeight="1">
      <c r="A431" s="442" t="s">
        <v>817</v>
      </c>
      <c r="B431" s="12" t="s">
        <v>792</v>
      </c>
      <c r="C431" s="13" t="s">
        <v>9</v>
      </c>
      <c r="D431" s="44" t="s">
        <v>47</v>
      </c>
    </row>
    <row r="432" ht="34.5" customHeight="1">
      <c r="A432" s="436" t="s">
        <v>818</v>
      </c>
      <c r="B432" s="23" t="s">
        <v>819</v>
      </c>
      <c r="C432" s="13" t="s">
        <v>9</v>
      </c>
      <c r="D432" s="44" t="s">
        <v>9</v>
      </c>
    </row>
    <row r="433" ht="34.5" customHeight="1">
      <c r="A433" s="443" t="s">
        <v>820</v>
      </c>
      <c r="B433" s="20" t="s">
        <v>821</v>
      </c>
      <c r="C433" s="13" t="s">
        <v>9</v>
      </c>
      <c r="D433" s="44" t="s">
        <v>47</v>
      </c>
    </row>
    <row r="434" ht="34.5" customHeight="1">
      <c r="A434" s="444" t="s">
        <v>822</v>
      </c>
      <c r="B434" s="16" t="s">
        <v>823</v>
      </c>
      <c r="C434" s="13" t="s">
        <v>9</v>
      </c>
      <c r="D434" s="44" t="s">
        <v>47</v>
      </c>
    </row>
    <row r="435" ht="34.5" customHeight="1">
      <c r="A435" s="445" t="s">
        <v>824</v>
      </c>
      <c r="B435" s="12" t="s">
        <v>825</v>
      </c>
      <c r="C435" s="13" t="s">
        <v>9</v>
      </c>
      <c r="D435" s="44" t="s">
        <v>9</v>
      </c>
    </row>
    <row r="436" ht="34.5" customHeight="1">
      <c r="A436" s="355" t="s">
        <v>826</v>
      </c>
      <c r="B436" s="23" t="s">
        <v>827</v>
      </c>
      <c r="C436" s="29" t="s">
        <v>48</v>
      </c>
      <c r="D436" s="14" t="s">
        <v>48</v>
      </c>
    </row>
    <row r="437" ht="34.5" customHeight="1">
      <c r="A437" s="446" t="s">
        <v>828</v>
      </c>
      <c r="B437" s="228" t="s">
        <v>829</v>
      </c>
      <c r="C437" s="131" t="s">
        <v>9</v>
      </c>
      <c r="D437" s="132" t="s">
        <v>9</v>
      </c>
    </row>
    <row r="438" ht="34.5" customHeight="1">
      <c r="A438" s="447" t="s">
        <v>830</v>
      </c>
      <c r="B438" s="23" t="s">
        <v>686</v>
      </c>
      <c r="C438" s="29" t="s">
        <v>48</v>
      </c>
      <c r="D438" s="18" t="s">
        <v>9</v>
      </c>
    </row>
    <row r="439" ht="34.5" customHeight="1">
      <c r="A439" s="448" t="s">
        <v>831</v>
      </c>
      <c r="B439" s="20" t="s">
        <v>832</v>
      </c>
      <c r="C439" s="29" t="s">
        <v>9</v>
      </c>
      <c r="D439" s="18" t="s">
        <v>9</v>
      </c>
    </row>
    <row r="440" ht="34.5" customHeight="1">
      <c r="A440" s="449" t="s">
        <v>833</v>
      </c>
      <c r="B440" s="23" t="s">
        <v>500</v>
      </c>
      <c r="C440" s="29" t="s">
        <v>48</v>
      </c>
      <c r="D440" s="18" t="s">
        <v>48</v>
      </c>
    </row>
    <row r="441" ht="34.5" customHeight="1">
      <c r="A441" s="450" t="s">
        <v>834</v>
      </c>
      <c r="B441" s="12" t="s">
        <v>686</v>
      </c>
      <c r="C441" s="13" t="s">
        <v>9</v>
      </c>
      <c r="D441" s="14" t="s">
        <v>48</v>
      </c>
    </row>
    <row r="442" ht="34.5" customHeight="1">
      <c r="A442" s="451" t="s">
        <v>835</v>
      </c>
      <c r="B442" s="16" t="s">
        <v>356</v>
      </c>
      <c r="C442" s="13" t="s">
        <v>47</v>
      </c>
      <c r="D442" s="14" t="s">
        <v>47</v>
      </c>
    </row>
    <row r="443" ht="34.5" customHeight="1">
      <c r="A443" s="452" t="s">
        <v>836</v>
      </c>
      <c r="B443" s="20" t="s">
        <v>837</v>
      </c>
      <c r="C443" s="13" t="s">
        <v>9</v>
      </c>
      <c r="D443" s="14" t="s">
        <v>9</v>
      </c>
    </row>
    <row r="444" ht="34.5" customHeight="1">
      <c r="A444" s="453" t="s">
        <v>838</v>
      </c>
      <c r="B444" s="16" t="s">
        <v>839</v>
      </c>
      <c r="C444" s="13" t="s">
        <v>9</v>
      </c>
      <c r="D444" s="14" t="s">
        <v>48</v>
      </c>
    </row>
    <row r="445" ht="34.5" customHeight="1">
      <c r="A445" s="454" t="s">
        <v>840</v>
      </c>
      <c r="B445" s="20" t="s">
        <v>256</v>
      </c>
      <c r="C445" s="13" t="s">
        <v>9</v>
      </c>
      <c r="D445" s="14" t="s">
        <v>9</v>
      </c>
    </row>
    <row r="446" ht="34.5" customHeight="1">
      <c r="A446" s="455" t="s">
        <v>841</v>
      </c>
      <c r="B446" s="23" t="s">
        <v>842</v>
      </c>
      <c r="C446" s="29" t="s">
        <v>48</v>
      </c>
      <c r="D446" s="18" t="s">
        <v>9</v>
      </c>
    </row>
    <row r="447" ht="34.5" customHeight="1">
      <c r="A447" s="122" t="s">
        <v>843</v>
      </c>
      <c r="B447" s="12" t="s">
        <v>158</v>
      </c>
      <c r="C447" s="13" t="s">
        <v>9</v>
      </c>
      <c r="D447" s="18" t="s">
        <v>9</v>
      </c>
    </row>
    <row r="448" ht="34.5" customHeight="1">
      <c r="A448" s="98" t="s">
        <v>844</v>
      </c>
      <c r="B448" s="16" t="s">
        <v>845</v>
      </c>
      <c r="C448" s="29" t="s">
        <v>9</v>
      </c>
      <c r="D448" s="18" t="s">
        <v>9</v>
      </c>
    </row>
    <row r="449" ht="34.5" customHeight="1">
      <c r="A449" s="456" t="s">
        <v>846</v>
      </c>
      <c r="B449" s="12" t="s">
        <v>314</v>
      </c>
      <c r="C449" s="13" t="s">
        <v>9</v>
      </c>
      <c r="D449" s="18" t="s">
        <v>9</v>
      </c>
    </row>
    <row r="450" ht="34.5" customHeight="1">
      <c r="A450" s="457" t="s">
        <v>847</v>
      </c>
      <c r="B450" s="16" t="s">
        <v>848</v>
      </c>
      <c r="C450" s="13" t="s">
        <v>9</v>
      </c>
      <c r="D450" s="18" t="s">
        <v>9</v>
      </c>
    </row>
    <row r="451" ht="34.5" customHeight="1">
      <c r="A451" s="458" t="s">
        <v>849</v>
      </c>
      <c r="B451" s="12" t="s">
        <v>850</v>
      </c>
      <c r="C451" s="13" t="s">
        <v>9</v>
      </c>
      <c r="D451" s="18" t="s">
        <v>9</v>
      </c>
    </row>
    <row r="452" ht="34.5" customHeight="1">
      <c r="A452" s="98" t="s">
        <v>851</v>
      </c>
      <c r="B452" s="16" t="s">
        <v>852</v>
      </c>
      <c r="C452" s="13" t="s">
        <v>9</v>
      </c>
      <c r="D452" s="18" t="s">
        <v>9</v>
      </c>
    </row>
    <row r="453" ht="34.5" customHeight="1">
      <c r="A453" s="459" t="s">
        <v>853</v>
      </c>
      <c r="B453" s="16" t="s">
        <v>854</v>
      </c>
      <c r="C453" s="13" t="s">
        <v>9</v>
      </c>
      <c r="D453" s="18" t="s">
        <v>9</v>
      </c>
    </row>
    <row r="454" ht="34.5" customHeight="1">
      <c r="A454" s="460" t="s">
        <v>855</v>
      </c>
      <c r="B454" s="16" t="s">
        <v>856</v>
      </c>
      <c r="C454" s="13" t="s">
        <v>9</v>
      </c>
      <c r="D454" s="18" t="s">
        <v>9</v>
      </c>
    </row>
    <row r="455" ht="34.5" customHeight="1">
      <c r="A455" s="461" t="s">
        <v>857</v>
      </c>
      <c r="B455" s="8" t="s">
        <v>858</v>
      </c>
      <c r="C455" s="131" t="s">
        <v>9</v>
      </c>
      <c r="D455" s="59" t="s">
        <v>9</v>
      </c>
    </row>
    <row r="456" ht="34.5" customHeight="1">
      <c r="A456" s="150" t="s">
        <v>859</v>
      </c>
      <c r="B456" s="20" t="s">
        <v>860</v>
      </c>
      <c r="C456" s="118" t="s">
        <v>9</v>
      </c>
      <c r="D456" s="14" t="s">
        <v>47</v>
      </c>
    </row>
    <row r="457" ht="34.5" customHeight="1">
      <c r="A457" s="210" t="s">
        <v>861</v>
      </c>
      <c r="B457" s="23" t="s">
        <v>175</v>
      </c>
      <c r="C457" s="118" t="s">
        <v>47</v>
      </c>
      <c r="D457" s="14" t="s">
        <v>48</v>
      </c>
    </row>
    <row r="458" ht="34.5" customHeight="1">
      <c r="A458" s="462" t="s">
        <v>862</v>
      </c>
      <c r="B458" s="12" t="s">
        <v>21</v>
      </c>
      <c r="C458" s="29" t="s">
        <v>9</v>
      </c>
      <c r="D458" s="18" t="s">
        <v>9</v>
      </c>
    </row>
    <row r="459" ht="34.5" customHeight="1">
      <c r="A459" s="463" t="s">
        <v>863</v>
      </c>
      <c r="B459" s="16" t="s">
        <v>864</v>
      </c>
      <c r="C459" s="13" t="s">
        <v>9</v>
      </c>
      <c r="D459" s="44" t="s">
        <v>47</v>
      </c>
    </row>
    <row r="460" ht="34.5" customHeight="1">
      <c r="A460" s="464" t="s">
        <v>865</v>
      </c>
      <c r="B460" s="20" t="s">
        <v>866</v>
      </c>
      <c r="C460" s="13" t="s">
        <v>9</v>
      </c>
      <c r="D460" s="44" t="s">
        <v>47</v>
      </c>
    </row>
    <row r="461" ht="33.75" customHeight="1">
      <c r="A461" s="465" t="s">
        <v>867</v>
      </c>
      <c r="B461" s="20" t="s">
        <v>868</v>
      </c>
      <c r="C461" s="13" t="s">
        <v>9</v>
      </c>
      <c r="D461" s="18" t="s">
        <v>9</v>
      </c>
    </row>
    <row r="462" ht="33.75" customHeight="1">
      <c r="A462" s="466" t="s">
        <v>869</v>
      </c>
      <c r="B462" s="16" t="s">
        <v>870</v>
      </c>
      <c r="C462" s="13" t="s">
        <v>9</v>
      </c>
      <c r="D462" s="10" t="s">
        <v>9</v>
      </c>
    </row>
    <row r="463" ht="33.75" customHeight="1">
      <c r="A463" s="467" t="s">
        <v>871</v>
      </c>
      <c r="B463" s="20" t="s">
        <v>872</v>
      </c>
      <c r="C463" s="13" t="s">
        <v>9</v>
      </c>
      <c r="D463" s="37" t="s">
        <v>9</v>
      </c>
    </row>
    <row r="464" ht="33.75" customHeight="1">
      <c r="A464" s="468" t="s">
        <v>873</v>
      </c>
      <c r="B464" s="16" t="s">
        <v>874</v>
      </c>
      <c r="C464" s="13" t="s">
        <v>9</v>
      </c>
      <c r="D464" s="10" t="s">
        <v>9</v>
      </c>
    </row>
    <row r="465" ht="33.75" customHeight="1">
      <c r="A465" s="469" t="s">
        <v>875</v>
      </c>
      <c r="B465" s="12" t="s">
        <v>876</v>
      </c>
      <c r="C465" s="13" t="s">
        <v>9</v>
      </c>
      <c r="D465" s="14" t="s">
        <v>48</v>
      </c>
    </row>
    <row r="466" ht="33.75" customHeight="1">
      <c r="A466" s="470" t="s">
        <v>877</v>
      </c>
      <c r="B466" s="16" t="s">
        <v>878</v>
      </c>
      <c r="C466" s="13" t="s">
        <v>9</v>
      </c>
      <c r="D466" s="14" t="s">
        <v>9</v>
      </c>
    </row>
    <row r="467" ht="33.75" customHeight="1">
      <c r="A467" s="471" t="s">
        <v>879</v>
      </c>
      <c r="B467" s="20" t="s">
        <v>502</v>
      </c>
      <c r="C467" s="13" t="s">
        <v>9</v>
      </c>
      <c r="D467" s="14" t="s">
        <v>9</v>
      </c>
    </row>
    <row r="468" ht="33.75" customHeight="1">
      <c r="A468" s="224" t="s">
        <v>880</v>
      </c>
      <c r="B468" s="16" t="s">
        <v>881</v>
      </c>
      <c r="C468" s="13" t="s">
        <v>9</v>
      </c>
      <c r="D468" s="14" t="s">
        <v>9</v>
      </c>
    </row>
    <row r="469" ht="33.75" customHeight="1">
      <c r="A469" s="472" t="s">
        <v>882</v>
      </c>
      <c r="B469" s="20" t="s">
        <v>883</v>
      </c>
      <c r="C469" s="13" t="s">
        <v>9</v>
      </c>
      <c r="D469" s="14" t="s">
        <v>9</v>
      </c>
    </row>
    <row r="470" ht="33.75" customHeight="1">
      <c r="A470" s="473" t="s">
        <v>884</v>
      </c>
      <c r="B470" s="16" t="s">
        <v>444</v>
      </c>
      <c r="C470" s="13" t="s">
        <v>9</v>
      </c>
      <c r="D470" s="14" t="s">
        <v>48</v>
      </c>
    </row>
    <row r="471" ht="33.75" customHeight="1">
      <c r="A471" s="389" t="s">
        <v>885</v>
      </c>
      <c r="B471" s="12" t="s">
        <v>886</v>
      </c>
      <c r="C471" s="13" t="s">
        <v>9</v>
      </c>
      <c r="D471" s="14" t="s">
        <v>9</v>
      </c>
    </row>
    <row r="472" ht="33.75" customHeight="1">
      <c r="A472" s="474" t="s">
        <v>887</v>
      </c>
      <c r="B472" s="16" t="s">
        <v>888</v>
      </c>
      <c r="C472" s="13" t="s">
        <v>47</v>
      </c>
      <c r="D472" s="14" t="s">
        <v>9</v>
      </c>
    </row>
    <row r="473" ht="33.75" customHeight="1">
      <c r="A473" s="475" t="s">
        <v>889</v>
      </c>
      <c r="B473" s="20" t="s">
        <v>890</v>
      </c>
      <c r="C473" s="13" t="s">
        <v>47</v>
      </c>
      <c r="D473" s="14" t="s">
        <v>48</v>
      </c>
    </row>
    <row r="474" ht="33.75" customHeight="1">
      <c r="A474" s="98" t="s">
        <v>891</v>
      </c>
      <c r="B474" s="16" t="s">
        <v>694</v>
      </c>
      <c r="C474" s="13" t="s">
        <v>9</v>
      </c>
      <c r="D474" s="14" t="s">
        <v>9</v>
      </c>
    </row>
    <row r="475" ht="33.75" customHeight="1">
      <c r="A475" s="476" t="s">
        <v>892</v>
      </c>
      <c r="B475" s="12" t="s">
        <v>893</v>
      </c>
      <c r="C475" s="29" t="s">
        <v>9</v>
      </c>
      <c r="D475" s="18" t="s">
        <v>9</v>
      </c>
    </row>
    <row r="476" ht="33.75" customHeight="1">
      <c r="A476" s="477" t="s">
        <v>894</v>
      </c>
      <c r="B476" s="23" t="s">
        <v>158</v>
      </c>
      <c r="C476" s="29" t="s">
        <v>9</v>
      </c>
      <c r="D476" s="18" t="s">
        <v>9</v>
      </c>
    </row>
    <row r="477" ht="33.75" customHeight="1">
      <c r="A477" s="294" t="s">
        <v>895</v>
      </c>
      <c r="B477" s="12" t="s">
        <v>896</v>
      </c>
      <c r="C477" s="13" t="s">
        <v>9</v>
      </c>
      <c r="D477" s="44" t="s">
        <v>47</v>
      </c>
    </row>
    <row r="478" ht="33.75" customHeight="1">
      <c r="A478" s="151" t="s">
        <v>897</v>
      </c>
      <c r="B478" s="23" t="s">
        <v>898</v>
      </c>
      <c r="C478" s="29" t="s">
        <v>48</v>
      </c>
      <c r="D478" s="18" t="s">
        <v>9</v>
      </c>
    </row>
    <row r="479" ht="33.75" customHeight="1">
      <c r="A479" s="478" t="s">
        <v>899</v>
      </c>
      <c r="B479" s="12" t="s">
        <v>175</v>
      </c>
      <c r="C479" s="13" t="s">
        <v>9</v>
      </c>
      <c r="D479" s="18" t="s">
        <v>9</v>
      </c>
    </row>
    <row r="480" ht="33.75" customHeight="1">
      <c r="A480" s="479" t="s">
        <v>900</v>
      </c>
      <c r="B480" s="16" t="s">
        <v>356</v>
      </c>
      <c r="C480" s="29" t="s">
        <v>9</v>
      </c>
      <c r="D480" s="44" t="s">
        <v>9</v>
      </c>
    </row>
    <row r="481" ht="33.75" customHeight="1">
      <c r="A481" s="480" t="s">
        <v>901</v>
      </c>
      <c r="B481" s="20" t="s">
        <v>902</v>
      </c>
      <c r="C481" s="29" t="s">
        <v>48</v>
      </c>
      <c r="D481" s="44" t="s">
        <v>48</v>
      </c>
    </row>
    <row r="482" ht="33.75" customHeight="1">
      <c r="A482" s="481" t="str">
        <f>HYPERLINK("https://docs.google.com/spreadsheets/d/12Chjr-9_ENK5Ek6ScnMBndI_0UudrGfQ7cLCnefbWO8/edit#gid=9032061","Zara Larsson")</f>
        <v>Zara Larsson</v>
      </c>
      <c r="B482" s="23" t="s">
        <v>220</v>
      </c>
      <c r="C482" s="24" t="s">
        <v>9</v>
      </c>
      <c r="D482" s="44" t="s">
        <v>47</v>
      </c>
    </row>
    <row r="483" ht="33.75" customHeight="1">
      <c r="A483" s="482" t="s">
        <v>903</v>
      </c>
      <c r="B483" s="12" t="s">
        <v>904</v>
      </c>
      <c r="C483" s="24" t="s">
        <v>47</v>
      </c>
      <c r="D483" s="44" t="s">
        <v>47</v>
      </c>
    </row>
    <row r="484" ht="15.75" customHeight="1">
      <c r="A484" s="483" t="s">
        <v>905</v>
      </c>
      <c r="B484" s="194" t="s">
        <v>801</v>
      </c>
      <c r="C484" s="40" t="s">
        <v>9</v>
      </c>
      <c r="D484" s="44" t="s">
        <v>48</v>
      </c>
    </row>
    <row r="485" ht="15.75" customHeight="1">
      <c r="A485" s="484"/>
      <c r="B485" s="485"/>
      <c r="C485" s="486"/>
      <c r="D485" s="484"/>
    </row>
    <row r="486" ht="15.75" customHeight="1">
      <c r="A486" s="487" t="s">
        <v>906</v>
      </c>
    </row>
    <row r="487" ht="15.75" customHeight="1">
      <c r="A487" s="485"/>
      <c r="B487" s="485"/>
      <c r="C487" s="485"/>
      <c r="D487" s="485"/>
    </row>
    <row r="488" ht="15.75" customHeight="1">
      <c r="A488" s="488" t="s">
        <v>907</v>
      </c>
      <c r="B488" s="489" t="s">
        <v>908</v>
      </c>
      <c r="C488" s="490"/>
      <c r="D488" s="490"/>
    </row>
    <row r="489" ht="15.75" customHeight="1">
      <c r="A489" s="491"/>
      <c r="B489" s="491"/>
      <c r="C489" s="492"/>
      <c r="D489" s="493"/>
    </row>
    <row r="490" ht="15.75" customHeight="1">
      <c r="A490" s="494" t="str">
        <f>IFERROR(__xludf.DUMMYFUNCTION("IMPORTHTML(""https://trackerhub.vercel.app/donors"", ""list"")"),"josh stockil")</f>
        <v>josh stockil</v>
      </c>
      <c r="B490" s="495" t="s">
        <v>909</v>
      </c>
      <c r="C490" s="496"/>
      <c r="D490" s="493"/>
    </row>
    <row r="491" ht="15.75" customHeight="1">
      <c r="A491" s="497" t="str">
        <f>IFERROR(__xludf.DUMMYFUNCTION("""COMPUTED_VALUE"""),"Jonathan Zanetto")</f>
        <v>Jonathan Zanetto</v>
      </c>
      <c r="B491" s="498" t="s">
        <v>910</v>
      </c>
      <c r="C491" s="499"/>
    </row>
    <row r="492" ht="15.75" customHeight="1">
      <c r="A492" s="494" t="str">
        <f>IFERROR(__xludf.DUMMYFUNCTION("""COMPUTED_VALUE"""),"onyx")</f>
        <v>onyx</v>
      </c>
      <c r="B492" s="495" t="s">
        <v>911</v>
      </c>
      <c r="C492" s="496"/>
    </row>
    <row r="493" ht="15.75" customHeight="1">
      <c r="A493" s="497" t="str">
        <f>IFERROR(__xludf.DUMMYFUNCTION("""COMPUTED_VALUE"""),"brian fortin")</f>
        <v>brian fortin</v>
      </c>
      <c r="B493" s="498" t="s">
        <v>912</v>
      </c>
      <c r="C493" s="499"/>
    </row>
    <row r="494" ht="15.75" customHeight="1">
      <c r="A494" s="494" t="str">
        <f>IFERROR(__xludf.DUMMYFUNCTION("""COMPUTED_VALUE"""),"Bereket Dereje")</f>
        <v>Bereket Dereje</v>
      </c>
      <c r="B494" s="495" t="s">
        <v>21</v>
      </c>
      <c r="C494" s="496"/>
    </row>
    <row r="495" ht="15.75" customHeight="1">
      <c r="A495" s="497" t="str">
        <f>IFERROR(__xludf.DUMMYFUNCTION("""COMPUTED_VALUE"""),"Jokopinho Gomes")</f>
        <v>Jokopinho Gomes</v>
      </c>
      <c r="B495" s="498" t="s">
        <v>913</v>
      </c>
      <c r="C495" s="499"/>
    </row>
    <row r="496" ht="15.75" customHeight="1">
      <c r="A496" s="494" t="str">
        <f>IFERROR(__xludf.DUMMYFUNCTION("""COMPUTED_VALUE"""),"BlackBl1zzard")</f>
        <v>BlackBl1zzard</v>
      </c>
      <c r="B496" s="500" t="s">
        <v>914</v>
      </c>
      <c r="C496" s="501"/>
    </row>
    <row r="497" ht="15.75" customHeight="1">
      <c r="A497" s="497" t="str">
        <f>IFERROR(__xludf.DUMMYFUNCTION("""COMPUTED_VALUE"""),"Supreme Joey")</f>
        <v>Supreme Joey</v>
      </c>
      <c r="B497" s="502" t="s">
        <v>915</v>
      </c>
      <c r="C497" s="499"/>
    </row>
    <row r="498" ht="15.75" customHeight="1">
      <c r="A498" s="494" t="str">
        <f>IFERROR(__xludf.DUMMYFUNCTION("""COMPUTED_VALUE"""),"Andrei Simion")</f>
        <v>Andrei Simion</v>
      </c>
      <c r="B498" s="500" t="s">
        <v>916</v>
      </c>
      <c r="C498" s="496"/>
    </row>
    <row r="499" ht="15.75" customHeight="1">
      <c r="A499" s="496" t="str">
        <f>IFERROR(__xludf.DUMMYFUNCTION("""COMPUTED_VALUE"""),"Nicholas Nunes")</f>
        <v>Nicholas Nunes</v>
      </c>
      <c r="B499" s="498"/>
      <c r="C499" s="499"/>
      <c r="D499" s="499"/>
    </row>
    <row r="500" ht="15.75" customHeight="1">
      <c r="A500" s="499" t="str">
        <f>IFERROR(__xludf.DUMMYFUNCTION("""COMPUTED_VALUE"""),"iji awe")</f>
        <v>iji awe</v>
      </c>
      <c r="B500" s="503"/>
      <c r="C500" s="496"/>
      <c r="D500" s="496"/>
    </row>
    <row r="501" ht="15.75" customHeight="1">
      <c r="A501" s="496" t="str">
        <f>IFERROR(__xludf.DUMMYFUNCTION("""COMPUTED_VALUE"""),"Kévin Jules Etienne")</f>
        <v>Kévin Jules Etienne</v>
      </c>
      <c r="B501" s="504"/>
      <c r="C501" s="499"/>
      <c r="D501" s="499"/>
    </row>
    <row r="502" ht="15.75" customHeight="1">
      <c r="A502" s="499" t="str">
        <f>IFERROR(__xludf.DUMMYFUNCTION("""COMPUTED_VALUE"""),"Lil Vamp")</f>
        <v>Lil Vamp</v>
      </c>
      <c r="B502" s="505"/>
      <c r="C502" s="496"/>
      <c r="D502" s="496"/>
    </row>
    <row r="503" ht="15.75" customHeight="1">
      <c r="A503" s="496" t="str">
        <f>IFERROR(__xludf.DUMMYFUNCTION("""COMPUTED_VALUE"""),"Pinguin")</f>
        <v>Pinguin</v>
      </c>
      <c r="B503" s="504"/>
      <c r="C503" s="499"/>
      <c r="D503" s="499"/>
    </row>
    <row r="504" ht="15.75" customHeight="1">
      <c r="A504" s="499" t="str">
        <f>IFERROR(__xludf.DUMMYFUNCTION("""COMPUTED_VALUE"""),"Julian Oof")</f>
        <v>Julian Oof</v>
      </c>
      <c r="B504" s="505"/>
      <c r="C504" s="496"/>
      <c r="D504" s="496"/>
    </row>
    <row r="505" ht="15.75" customHeight="1">
      <c r="A505" s="496" t="str">
        <f>IFERROR(__xludf.DUMMYFUNCTION("""COMPUTED_VALUE"""),"Clover")</f>
        <v>Clover</v>
      </c>
      <c r="B505" s="504"/>
      <c r="C505" s="499"/>
      <c r="D505" s="499"/>
    </row>
    <row r="506" ht="15.75" customHeight="1">
      <c r="A506" s="499" t="str">
        <f>IFERROR(__xludf.DUMMYFUNCTION("""COMPUTED_VALUE"""),"Nora Teuscher-Flinn")</f>
        <v>Nora Teuscher-Flinn</v>
      </c>
      <c r="B506" s="505"/>
      <c r="C506" s="496"/>
      <c r="D506" s="496"/>
    </row>
    <row r="507" ht="15.75" customHeight="1">
      <c r="A507" s="496" t="str">
        <f>IFERROR(__xludf.DUMMYFUNCTION("""COMPUTED_VALUE"""),"Leighton Putman")</f>
        <v>Leighton Putman</v>
      </c>
      <c r="B507" s="504"/>
      <c r="C507" s="499"/>
      <c r="D507" s="499"/>
    </row>
    <row r="508" ht="15.75" customHeight="1">
      <c r="A508" s="499" t="str">
        <f>IFERROR(__xludf.DUMMYFUNCTION("""COMPUTED_VALUE"""),"ItsTheBlueFox")</f>
        <v>ItsTheBlueFox</v>
      </c>
      <c r="B508" s="505"/>
      <c r="C508" s="496"/>
      <c r="D508" s="496"/>
    </row>
    <row r="509" ht="15.75" customHeight="1">
      <c r="A509" s="496" t="str">
        <f>IFERROR(__xludf.DUMMYFUNCTION("""COMPUTED_VALUE"""),"OPG")</f>
        <v>OPG</v>
      </c>
      <c r="B509" s="504"/>
      <c r="C509" s="499"/>
      <c r="D509" s="499"/>
    </row>
    <row r="510" ht="15.75" customHeight="1">
      <c r="A510" s="499" t="str">
        <f>IFERROR(__xludf.DUMMYFUNCTION("""COMPUTED_VALUE"""),"Gage Holden")</f>
        <v>Gage Holden</v>
      </c>
      <c r="B510" s="505"/>
      <c r="C510" s="496"/>
      <c r="D510" s="496"/>
    </row>
    <row r="511" ht="15.75" customHeight="1">
      <c r="A511" s="496" t="str">
        <f>IFERROR(__xludf.DUMMYFUNCTION("""COMPUTED_VALUE"""),"John Smith")</f>
        <v>John Smith</v>
      </c>
      <c r="B511" s="504"/>
      <c r="C511" s="499"/>
      <c r="D511" s="499"/>
    </row>
    <row r="512" ht="15.75" customHeight="1">
      <c r="A512" s="499" t="str">
        <f>IFERROR(__xludf.DUMMYFUNCTION("""COMPUTED_VALUE"""),"mfglue")</f>
        <v>mfglue</v>
      </c>
      <c r="B512" s="505"/>
      <c r="C512" s="496"/>
      <c r="D512" s="496"/>
    </row>
    <row r="513" ht="15.75" customHeight="1">
      <c r="A513" s="496" t="str">
        <f>IFERROR(__xludf.DUMMYFUNCTION("""COMPUTED_VALUE"""),"Its•Long")</f>
        <v>Its•Long</v>
      </c>
      <c r="B513" s="504"/>
      <c r="C513" s="499"/>
      <c r="D513" s="499"/>
    </row>
    <row r="514" ht="15.75" customHeight="1">
      <c r="A514" s="499" t="str">
        <f>IFERROR(__xludf.DUMMYFUNCTION("""COMPUTED_VALUE"""),"jude")</f>
        <v>jude</v>
      </c>
      <c r="B514" s="505"/>
      <c r="C514" s="496"/>
      <c r="D514" s="496"/>
    </row>
    <row r="515" ht="15.75" customHeight="1">
      <c r="A515" s="496" t="str">
        <f>IFERROR(__xludf.DUMMYFUNCTION("""COMPUTED_VALUE"""),"RJ Church")</f>
        <v>RJ Church</v>
      </c>
      <c r="B515" s="504"/>
      <c r="C515" s="499"/>
      <c r="D515" s="499"/>
    </row>
    <row r="516" ht="15.75" customHeight="1">
      <c r="A516" s="499" t="str">
        <f>IFERROR(__xludf.DUMMYFUNCTION("""COMPUTED_VALUE"""),"tdOGG")</f>
        <v>tdOGG</v>
      </c>
      <c r="B516" s="505"/>
      <c r="C516" s="496"/>
      <c r="D516" s="496"/>
    </row>
    <row r="517" ht="15.75" customHeight="1">
      <c r="A517" s="496" t="str">
        <f>IFERROR(__xludf.DUMMYFUNCTION("""COMPUTED_VALUE"""),"kizzo")</f>
        <v>kizzo</v>
      </c>
      <c r="B517" s="504"/>
      <c r="C517" s="499"/>
      <c r="D517" s="499"/>
    </row>
    <row r="518" ht="15.75" customHeight="1">
      <c r="A518" s="499" t="str">
        <f>IFERROR(__xludf.DUMMYFUNCTION("""COMPUTED_VALUE"""),"ybr")</f>
        <v>ybr</v>
      </c>
      <c r="B518" s="505"/>
      <c r="C518" s="496"/>
      <c r="D518" s="496"/>
    </row>
    <row r="519" ht="15.75" customHeight="1">
      <c r="A519" s="496" t="str">
        <f>IFERROR(__xludf.DUMMYFUNCTION("""COMPUTED_VALUE"""),"badbitchplaybookgrailer")</f>
        <v>badbitchplaybookgrailer</v>
      </c>
      <c r="B519" s="504"/>
      <c r="C519" s="499"/>
      <c r="D519" s="499"/>
    </row>
    <row r="520" ht="15.75" customHeight="1">
      <c r="A520" s="499" t="str">
        <f>IFERROR(__xludf.DUMMYFUNCTION("""COMPUTED_VALUE"""),"Jack French")</f>
        <v>Jack French</v>
      </c>
      <c r="B520" s="505"/>
      <c r="C520" s="496"/>
      <c r="D520" s="496"/>
    </row>
    <row r="521" ht="15.75" customHeight="1">
      <c r="A521" s="496" t="str">
        <f>IFERROR(__xludf.DUMMYFUNCTION("""COMPUTED_VALUE"""),"scar1jpg")</f>
        <v>scar1jpg</v>
      </c>
      <c r="B521" s="504"/>
      <c r="C521" s="499"/>
      <c r="D521" s="499"/>
    </row>
    <row r="522" ht="15.75" customHeight="1">
      <c r="A522" s="499" t="str">
        <f>IFERROR(__xludf.DUMMYFUNCTION("""COMPUTED_VALUE"""),"Florxxs 2")</f>
        <v>Florxxs 2</v>
      </c>
      <c r="B522" s="505"/>
      <c r="C522" s="496"/>
      <c r="D522" s="496"/>
    </row>
    <row r="523" ht="15.75" customHeight="1">
      <c r="A523" s="496" t="str">
        <f>IFERROR(__xludf.DUMMYFUNCTION("""COMPUTED_VALUE"""),"chillmanmax")</f>
        <v>chillmanmax</v>
      </c>
      <c r="B523" s="504"/>
      <c r="C523" s="499"/>
      <c r="D523" s="499"/>
    </row>
    <row r="524" ht="15.75" customHeight="1">
      <c r="A524" s="499" t="str">
        <f>IFERROR(__xludf.DUMMYFUNCTION("""COMPUTED_VALUE"""),"Xblade")</f>
        <v>Xblade</v>
      </c>
      <c r="B524" s="505"/>
      <c r="C524" s="496"/>
      <c r="D524" s="496"/>
    </row>
    <row r="525" ht="15.75" customHeight="1">
      <c r="A525" s="496" t="str">
        <f>IFERROR(__xludf.DUMMYFUNCTION("""COMPUTED_VALUE"""),"Aidan Doublet")</f>
        <v>Aidan Doublet</v>
      </c>
      <c r="B525" s="504"/>
      <c r="C525" s="499"/>
      <c r="D525" s="499"/>
    </row>
    <row r="526" ht="15.75" customHeight="1">
      <c r="A526" s="499" t="str">
        <f>IFERROR(__xludf.DUMMYFUNCTION("""COMPUTED_VALUE"""),"Chole")</f>
        <v>Chole</v>
      </c>
      <c r="B526" s="505"/>
      <c r="C526" s="496"/>
      <c r="D526" s="496"/>
    </row>
    <row r="527" ht="15.75" customHeight="1">
      <c r="A527" s="496" t="str">
        <f>IFERROR(__xludf.DUMMYFUNCTION("""COMPUTED_VALUE"""),"Smithy Dunkles")</f>
        <v>Smithy Dunkles</v>
      </c>
      <c r="B527" s="504"/>
      <c r="C527" s="499"/>
      <c r="D527" s="499"/>
    </row>
    <row r="528" ht="15.75" customHeight="1">
      <c r="A528" s="499" t="str">
        <f>IFERROR(__xludf.DUMMYFUNCTION("""COMPUTED_VALUE"""),"Skeet")</f>
        <v>Skeet</v>
      </c>
      <c r="B528" s="505"/>
      <c r="C528" s="496"/>
      <c r="D528" s="496"/>
    </row>
    <row r="529" ht="15.75" customHeight="1">
      <c r="A529" s="496" t="str">
        <f>IFERROR(__xludf.DUMMYFUNCTION("""COMPUTED_VALUE"""),"Jacob")</f>
        <v>Jacob</v>
      </c>
      <c r="B529" s="504"/>
      <c r="C529" s="499"/>
      <c r="D529" s="499"/>
    </row>
    <row r="530" ht="15.75" customHeight="1">
      <c r="A530" s="499" t="str">
        <f>IFERROR(__xludf.DUMMYFUNCTION("""COMPUTED_VALUE"""),"Jay Breeze")</f>
        <v>Jay Breeze</v>
      </c>
      <c r="B530" s="505"/>
      <c r="C530" s="496"/>
      <c r="D530" s="496"/>
    </row>
    <row r="531" ht="15.75" customHeight="1">
      <c r="A531" s="496" t="str">
        <f>IFERROR(__xludf.DUMMYFUNCTION("""COMPUTED_VALUE"""),"Cuboid")</f>
        <v>Cuboid</v>
      </c>
      <c r="B531" s="504"/>
      <c r="C531" s="499"/>
      <c r="D531" s="499"/>
    </row>
    <row r="532" ht="15.75" customHeight="1">
      <c r="A532" s="499" t="str">
        <f>IFERROR(__xludf.DUMMYFUNCTION("""COMPUTED_VALUE"""),"tophis")</f>
        <v>tophis</v>
      </c>
      <c r="B532" s="505"/>
      <c r="C532" s="496"/>
      <c r="D532" s="496"/>
    </row>
    <row r="533" ht="15.75" customHeight="1">
      <c r="A533" s="496" t="str">
        <f>IFERROR(__xludf.DUMMYFUNCTION("""COMPUTED_VALUE"""),"zure")</f>
        <v>zure</v>
      </c>
      <c r="B533" s="504"/>
      <c r="C533" s="499"/>
      <c r="D533" s="499"/>
    </row>
    <row r="534" ht="15.75" customHeight="1">
      <c r="A534" s="499" t="str">
        <f>IFERROR(__xludf.DUMMYFUNCTION("""COMPUTED_VALUE"""),"stradegy")</f>
        <v>stradegy</v>
      </c>
      <c r="B534" s="505"/>
      <c r="C534" s="496"/>
      <c r="D534" s="496"/>
    </row>
    <row r="535" ht="15.75" customHeight="1">
      <c r="A535" s="496" t="str">
        <f>IFERROR(__xludf.DUMMYFUNCTION("""COMPUTED_VALUE"""),"Weglandsy Aldajuste")</f>
        <v>Weglandsy Aldajuste</v>
      </c>
      <c r="B535" s="504"/>
      <c r="C535" s="499"/>
      <c r="D535" s="499"/>
    </row>
    <row r="536" ht="15.75" customHeight="1">
      <c r="A536" s="499" t="str">
        <f>IFERROR(__xludf.DUMMYFUNCTION("""COMPUTED_VALUE"""),"Jacob Descafano")</f>
        <v>Jacob Descafano</v>
      </c>
      <c r="B536" s="505"/>
      <c r="C536" s="496"/>
      <c r="D536" s="496"/>
    </row>
    <row r="537" ht="15.75" customHeight="1">
      <c r="A537" s="496" t="str">
        <f>IFERROR(__xludf.DUMMYFUNCTION("""COMPUTED_VALUE"""),"Kaleb Herrera")</f>
        <v>Kaleb Herrera</v>
      </c>
      <c r="B537" s="504"/>
      <c r="C537" s="499"/>
      <c r="D537" s="499"/>
    </row>
    <row r="538" ht="15.75" customHeight="1">
      <c r="A538" s="499" t="str">
        <f>IFERROR(__xludf.DUMMYFUNCTION("""COMPUTED_VALUE"""),"BEEFYKEITH44")</f>
        <v>BEEFYKEITH44</v>
      </c>
      <c r="B538" s="505"/>
      <c r="C538" s="496"/>
      <c r="D538" s="496"/>
    </row>
    <row r="539" ht="15.75" customHeight="1">
      <c r="A539" s="496" t="str">
        <f>IFERROR(__xludf.DUMMYFUNCTION("""COMPUTED_VALUE"""),"Der Widerstand")</f>
        <v>Der Widerstand</v>
      </c>
      <c r="B539" s="504"/>
      <c r="C539" s="499"/>
      <c r="D539" s="499"/>
    </row>
    <row r="540" ht="15.75" customHeight="1">
      <c r="A540" s="499" t="str">
        <f>IFERROR(__xludf.DUMMYFUNCTION("""COMPUTED_VALUE"""),"Bow")</f>
        <v>Bow</v>
      </c>
      <c r="B540" s="505"/>
      <c r="C540" s="496"/>
      <c r="D540" s="496"/>
    </row>
    <row r="541" ht="15.75" customHeight="1">
      <c r="A541" s="496" t="str">
        <f>IFERROR(__xludf.DUMMYFUNCTION("""COMPUTED_VALUE"""),"Kaden Perret")</f>
        <v>Kaden Perret</v>
      </c>
      <c r="B541" s="504"/>
      <c r="C541" s="499"/>
      <c r="D541" s="499"/>
    </row>
    <row r="542" ht="15.75" customHeight="1">
      <c r="A542" s="499" t="str">
        <f>IFERROR(__xludf.DUMMYFUNCTION("""COMPUTED_VALUE"""),"Archer")</f>
        <v>Archer</v>
      </c>
      <c r="B542" s="505"/>
      <c r="C542" s="496"/>
      <c r="D542" s="496"/>
    </row>
    <row r="543" ht="15.75" customHeight="1">
      <c r="A543" s="496" t="str">
        <f>IFERROR(__xludf.DUMMYFUNCTION("""COMPUTED_VALUE"""),"Kellen Renfrow")</f>
        <v>Kellen Renfrow</v>
      </c>
      <c r="B543" s="504"/>
      <c r="C543" s="499"/>
      <c r="D543" s="499"/>
    </row>
    <row r="544" ht="15.75" customHeight="1">
      <c r="A544" s="499" t="str">
        <f>IFERROR(__xludf.DUMMYFUNCTION("""COMPUTED_VALUE"""),"Z312p")</f>
        <v>Z312p</v>
      </c>
      <c r="B544" s="505"/>
      <c r="C544" s="496"/>
      <c r="D544" s="496"/>
    </row>
    <row r="545" ht="15.75" customHeight="1">
      <c r="A545" s="496" t="str">
        <f>IFERROR(__xludf.DUMMYFUNCTION("""COMPUTED_VALUE"""),"Jiga")</f>
        <v>Jiga</v>
      </c>
      <c r="B545" s="504"/>
      <c r="C545" s="499"/>
      <c r="D545" s="499"/>
    </row>
    <row r="546" ht="15.75" customHeight="1">
      <c r="A546" s="499" t="str">
        <f>IFERROR(__xludf.DUMMYFUNCTION("""COMPUTED_VALUE"""),"Mxrda00")</f>
        <v>Mxrda00</v>
      </c>
      <c r="B546" s="505"/>
      <c r="C546" s="496"/>
      <c r="D546" s="496"/>
    </row>
    <row r="547" ht="15.75" customHeight="1">
      <c r="A547" s="496" t="str">
        <f>IFERROR(__xludf.DUMMYFUNCTION("""COMPUTED_VALUE"""),".")</f>
        <v>.</v>
      </c>
      <c r="B547" s="504"/>
      <c r="C547" s="499"/>
      <c r="D547" s="499"/>
    </row>
    <row r="548" ht="15.75" customHeight="1">
      <c r="A548" s="499" t="str">
        <f>IFERROR(__xludf.DUMMYFUNCTION("""COMPUTED_VALUE"""),"berhman")</f>
        <v>berhman</v>
      </c>
      <c r="B548" s="505"/>
      <c r="C548" s="496"/>
      <c r="D548" s="496"/>
    </row>
    <row r="549" ht="15.75" customHeight="1">
      <c r="A549" s="496" t="str">
        <f>IFERROR(__xludf.DUMMYFUNCTION("""COMPUTED_VALUE"""),"Lohmann")</f>
        <v>Lohmann</v>
      </c>
      <c r="B549" s="504"/>
      <c r="C549" s="499"/>
      <c r="D549" s="499"/>
    </row>
    <row r="550" ht="15.75" customHeight="1">
      <c r="A550" s="499" t="str">
        <f>IFERROR(__xludf.DUMMYFUNCTION("""COMPUTED_VALUE"""),"icarti")</f>
        <v>icarti</v>
      </c>
      <c r="B550" s="505"/>
      <c r="C550" s="496"/>
      <c r="D550" s="496"/>
    </row>
    <row r="551" ht="15.75" customHeight="1">
      <c r="A551" s="496" t="str">
        <f>IFERROR(__xludf.DUMMYFUNCTION("""COMPUTED_VALUE"""),"wubli9")</f>
        <v>wubli9</v>
      </c>
      <c r="B551" s="504"/>
      <c r="C551" s="499"/>
      <c r="D551" s="499"/>
    </row>
    <row r="552" ht="15.75" customHeight="1">
      <c r="A552" s="499" t="str">
        <f>IFERROR(__xludf.DUMMYFUNCTION("""COMPUTED_VALUE"""),"fedswatchin")</f>
        <v>fedswatchin</v>
      </c>
      <c r="B552" s="505"/>
      <c r="C552" s="496"/>
      <c r="D552" s="496"/>
    </row>
    <row r="553" ht="15.75" customHeight="1">
      <c r="A553" s="496" t="str">
        <f>IFERROR(__xludf.DUMMYFUNCTION("""COMPUTED_VALUE"""),"David Ross")</f>
        <v>David Ross</v>
      </c>
      <c r="B553" s="504"/>
      <c r="C553" s="499"/>
      <c r="D553" s="499"/>
    </row>
    <row r="554" ht="15.75" customHeight="1">
      <c r="A554" s="499" t="str">
        <f>IFERROR(__xludf.DUMMYFUNCTION("""COMPUTED_VALUE"""),"Orlando Karnaushenko")</f>
        <v>Orlando Karnaushenko</v>
      </c>
      <c r="B554" s="505"/>
      <c r="C554" s="496"/>
      <c r="D554" s="496"/>
    </row>
    <row r="555" ht="15.75" customHeight="1">
      <c r="A555" s="496" t="str">
        <f>IFERROR(__xludf.DUMMYFUNCTION("""COMPUTED_VALUE"""),"Swaggmu")</f>
        <v>Swaggmu</v>
      </c>
      <c r="B555" s="504"/>
      <c r="C555" s="499"/>
      <c r="D555" s="499"/>
    </row>
    <row r="556" ht="15.75" customHeight="1">
      <c r="A556" s="499" t="str">
        <f>IFERROR(__xludf.DUMMYFUNCTION("""COMPUTED_VALUE"""),"Jean Michele")</f>
        <v>Jean Michele</v>
      </c>
      <c r="B556" s="505"/>
      <c r="C556" s="496"/>
      <c r="D556" s="496"/>
    </row>
    <row r="557" ht="15.75" customHeight="1">
      <c r="A557" s="496" t="str">
        <f>IFERROR(__xludf.DUMMYFUNCTION("""COMPUTED_VALUE"""),"nick")</f>
        <v>nick</v>
      </c>
      <c r="B557" s="504"/>
      <c r="C557" s="499"/>
      <c r="D557" s="499"/>
    </row>
    <row r="558" ht="15.75" customHeight="1">
      <c r="A558" s="499" t="str">
        <f>IFERROR(__xludf.DUMMYFUNCTION("""COMPUTED_VALUE"""),"Jashon Settle")</f>
        <v>Jashon Settle</v>
      </c>
      <c r="B558" s="505"/>
      <c r="C558" s="496"/>
      <c r="D558" s="496"/>
    </row>
    <row r="559" ht="15.75" customHeight="1">
      <c r="A559" s="496" t="str">
        <f>IFERROR(__xludf.DUMMYFUNCTION("""COMPUTED_VALUE"""),"Xolen")</f>
        <v>Xolen</v>
      </c>
      <c r="B559" s="504"/>
      <c r="C559" s="499"/>
      <c r="D559" s="499"/>
    </row>
    <row r="560" ht="15.75" customHeight="1">
      <c r="A560" s="499" t="str">
        <f>IFERROR(__xludf.DUMMYFUNCTION("""COMPUTED_VALUE"""),"Edwin Escalante")</f>
        <v>Edwin Escalante</v>
      </c>
      <c r="B560" s="505"/>
      <c r="C560" s="496"/>
      <c r="D560" s="496"/>
    </row>
    <row r="561" ht="15.75" customHeight="1">
      <c r="A561" s="496" t="str">
        <f>IFERROR(__xludf.DUMMYFUNCTION("""COMPUTED_VALUE"""),"Landon Heller")</f>
        <v>Landon Heller</v>
      </c>
      <c r="B561" s="504"/>
      <c r="C561" s="499"/>
      <c r="D561" s="499"/>
    </row>
    <row r="562" ht="15.75" customHeight="1">
      <c r="A562" s="499" t="str">
        <f>IFERROR(__xludf.DUMMYFUNCTION("""COMPUTED_VALUE"""),"Heath Teasdale")</f>
        <v>Heath Teasdale</v>
      </c>
      <c r="B562" s="505"/>
      <c r="C562" s="496"/>
      <c r="D562" s="496"/>
    </row>
    <row r="563" ht="15.75" customHeight="1">
      <c r="A563" s="496" t="str">
        <f>IFERROR(__xludf.DUMMYFUNCTION("""COMPUTED_VALUE"""),"Markus Kleinbauer")</f>
        <v>Markus Kleinbauer</v>
      </c>
      <c r="B563" s="504"/>
      <c r="C563" s="499"/>
      <c r="D563" s="499"/>
    </row>
    <row r="564" ht="15.75" customHeight="1">
      <c r="A564" s="499" t="str">
        <f>IFERROR(__xludf.DUMMYFUNCTION("""COMPUTED_VALUE"""),"Alex Zink")</f>
        <v>Alex Zink</v>
      </c>
      <c r="B564" s="505"/>
      <c r="C564" s="496"/>
      <c r="D564" s="496"/>
    </row>
    <row r="565" ht="15.75" customHeight="1">
      <c r="A565" s="496" t="str">
        <f>IFERROR(__xludf.DUMMYFUNCTION("""COMPUTED_VALUE"""),"Dom 227")</f>
        <v>Dom 227</v>
      </c>
      <c r="B565" s="504"/>
      <c r="C565" s="499"/>
      <c r="D565" s="499"/>
    </row>
    <row r="566" ht="15.75" customHeight="1">
      <c r="A566" s="499" t="str">
        <f>IFERROR(__xludf.DUMMYFUNCTION("""COMPUTED_VALUE"""),"OMG Clan")</f>
        <v>OMG Clan</v>
      </c>
      <c r="B566" s="505"/>
      <c r="C566" s="496"/>
      <c r="D566" s="496"/>
    </row>
    <row r="567" ht="15.75" customHeight="1">
      <c r="A567" s="506" t="str">
        <f>IFERROR(__xludf.DUMMYFUNCTION("""COMPUTED_VALUE"""),"lochlann Owen-Tucker")</f>
        <v>lochlann Owen-Tucker</v>
      </c>
      <c r="B567" s="507"/>
      <c r="C567" s="508"/>
      <c r="D567" s="508"/>
    </row>
    <row r="568" ht="15.75" customHeight="1">
      <c r="A568" s="509" t="str">
        <f>IFERROR(__xludf.DUMMYFUNCTION("""COMPUTED_VALUE"""),"allFiction")</f>
        <v>allFiction</v>
      </c>
      <c r="B568" s="510"/>
      <c r="C568" s="511"/>
      <c r="D568" s="511"/>
    </row>
    <row r="569" ht="15.75" customHeight="1">
      <c r="A569" s="506" t="str">
        <f>IFERROR(__xludf.DUMMYFUNCTION("""COMPUTED_VALUE"""),"Skeledon")</f>
        <v>Skeledon</v>
      </c>
      <c r="B569" s="507"/>
      <c r="C569" s="508"/>
      <c r="D569" s="508"/>
    </row>
    <row r="570" ht="15.75" customHeight="1">
      <c r="A570" s="509" t="str">
        <f>IFERROR(__xludf.DUMMYFUNCTION("""COMPUTED_VALUE"""),"Jaxson McCalley")</f>
        <v>Jaxson McCalley</v>
      </c>
      <c r="B570" s="510"/>
      <c r="C570" s="511"/>
      <c r="D570" s="511"/>
    </row>
    <row r="571" ht="15.75" customHeight="1">
      <c r="A571" s="506" t="str">
        <f>IFERROR(__xludf.DUMMYFUNCTION("""COMPUTED_VALUE"""),"desathecreator")</f>
        <v>desathecreator</v>
      </c>
      <c r="B571" s="507"/>
      <c r="C571" s="508"/>
      <c r="D571" s="508"/>
    </row>
    <row r="572" ht="15.75" customHeight="1">
      <c r="A572" s="509" t="str">
        <f>IFERROR(__xludf.DUMMYFUNCTION("""COMPUTED_VALUE"""),"King Zach")</f>
        <v>King Zach</v>
      </c>
      <c r="B572" s="510"/>
      <c r="C572" s="511"/>
      <c r="D572" s="511"/>
    </row>
    <row r="573" ht="15.75" customHeight="1">
      <c r="A573" s="506" t="str">
        <f>IFERROR(__xludf.DUMMYFUNCTION("""COMPUTED_VALUE"""),"Humu syu")</f>
        <v>Humu syu</v>
      </c>
      <c r="B573" s="507"/>
      <c r="C573" s="508"/>
      <c r="D573" s="508"/>
    </row>
    <row r="574" ht="15.75" customHeight="1">
      <c r="A574" s="509" t="str">
        <f>IFERROR(__xludf.DUMMYFUNCTION("""COMPUTED_VALUE"""),"BeatsbyLAdrip")</f>
        <v>BeatsbyLAdrip</v>
      </c>
      <c r="B574" s="510"/>
      <c r="C574" s="511"/>
      <c r="D574" s="511"/>
    </row>
    <row r="575" ht="15.75" customHeight="1">
      <c r="A575" s="506" t="str">
        <f>IFERROR(__xludf.DUMMYFUNCTION("""COMPUTED_VALUE"""),"Bimaster720")</f>
        <v>Bimaster720</v>
      </c>
      <c r="B575" s="507"/>
      <c r="C575" s="508"/>
      <c r="D575" s="508"/>
    </row>
    <row r="576" ht="15.75" customHeight="1">
      <c r="A576" s="509" t="str">
        <f>IFERROR(__xludf.DUMMYFUNCTION("""COMPUTED_VALUE"""),"noodle004")</f>
        <v>noodle004</v>
      </c>
      <c r="B576" s="510"/>
      <c r="C576" s="511"/>
      <c r="D576" s="511"/>
    </row>
    <row r="577" ht="15.75" customHeight="1">
      <c r="A577" s="506" t="str">
        <f>IFERROR(__xludf.DUMMYFUNCTION("""COMPUTED_VALUE"""),"andrea74877")</f>
        <v>andrea74877</v>
      </c>
      <c r="B577" s="507"/>
      <c r="C577" s="508"/>
      <c r="D577" s="508"/>
    </row>
    <row r="578" ht="15.75" customHeight="1">
      <c r="A578" s="509" t="str">
        <f>IFERROR(__xludf.DUMMYFUNCTION("""COMPUTED_VALUE"""),"Jack")</f>
        <v>Jack</v>
      </c>
      <c r="B578" s="510"/>
      <c r="C578" s="511"/>
      <c r="D578" s="511"/>
    </row>
    <row r="579" ht="15.75" customHeight="1">
      <c r="A579" s="506" t="str">
        <f>IFERROR(__xludf.DUMMYFUNCTION("""COMPUTED_VALUE"""),"bergaaa")</f>
        <v>bergaaa</v>
      </c>
      <c r="B579" s="507"/>
      <c r="C579" s="508"/>
      <c r="D579" s="508"/>
    </row>
    <row r="580" ht="15.75" customHeight="1">
      <c r="A580" s="509" t="str">
        <f>IFERROR(__xludf.DUMMYFUNCTION("""COMPUTED_VALUE"""),"Carter Haskins")</f>
        <v>Carter Haskins</v>
      </c>
      <c r="B580" s="510"/>
      <c r="C580" s="511"/>
      <c r="D580" s="511"/>
    </row>
    <row r="581" ht="15.75" customHeight="1">
      <c r="A581" s="506" t="str">
        <f>IFERROR(__xludf.DUMMYFUNCTION("""COMPUTED_VALUE"""),"Tyler Fraley")</f>
        <v>Tyler Fraley</v>
      </c>
      <c r="B581" s="507"/>
      <c r="C581" s="508"/>
      <c r="D581" s="508"/>
    </row>
    <row r="582" ht="15.75" customHeight="1">
      <c r="A582" s="509" t="str">
        <f>IFERROR(__xludf.DUMMYFUNCTION("""COMPUTED_VALUE"""),"youngnuggzz")</f>
        <v>youngnuggzz</v>
      </c>
      <c r="B582" s="510"/>
      <c r="C582" s="511"/>
      <c r="D582" s="511"/>
    </row>
    <row r="583" ht="15.75" customHeight="1">
      <c r="A583" s="506" t="str">
        <f>IFERROR(__xludf.DUMMYFUNCTION("""COMPUTED_VALUE"""),"Dezzaz The One")</f>
        <v>Dezzaz The One</v>
      </c>
      <c r="B583" s="507"/>
      <c r="C583" s="508"/>
      <c r="D583" s="508"/>
    </row>
    <row r="584" ht="15.75" customHeight="1">
      <c r="A584" s="509" t="str">
        <f>IFERROR(__xludf.DUMMYFUNCTION("""COMPUTED_VALUE"""),"Strict Loggerina")</f>
        <v>Strict Loggerina</v>
      </c>
      <c r="B584" s="510"/>
      <c r="C584" s="511"/>
      <c r="D584" s="511"/>
    </row>
    <row r="585" ht="15.75" customHeight="1">
      <c r="A585" s="506" t="str">
        <f>IFERROR(__xludf.DUMMYFUNCTION("""COMPUTED_VALUE"""),"Caleb Gaddis")</f>
        <v>Caleb Gaddis</v>
      </c>
      <c r="B585" s="507"/>
      <c r="C585" s="508"/>
      <c r="D585" s="508"/>
    </row>
    <row r="586" ht="15.75" customHeight="1">
      <c r="A586" s="509" t="str">
        <f>IFERROR(__xludf.DUMMYFUNCTION("""COMPUTED_VALUE"""),"Nathan")</f>
        <v>Nathan</v>
      </c>
      <c r="B586" s="510"/>
      <c r="C586" s="511"/>
      <c r="D586" s="511"/>
    </row>
    <row r="587" ht="15.75" customHeight="1">
      <c r="A587" s="506" t="str">
        <f>IFERROR(__xludf.DUMMYFUNCTION("""COMPUTED_VALUE"""),"974Kanye")</f>
        <v>974Kanye</v>
      </c>
      <c r="B587" s="507"/>
      <c r="C587" s="508"/>
      <c r="D587" s="508"/>
    </row>
    <row r="588" ht="15.75" customHeight="1">
      <c r="A588" s="509" t="str">
        <f>IFERROR(__xludf.DUMMYFUNCTION("""COMPUTED_VALUE"""),"Aiden Blind")</f>
        <v>Aiden Blind</v>
      </c>
      <c r="B588" s="510"/>
      <c r="C588" s="511"/>
      <c r="D588" s="511"/>
    </row>
    <row r="589" ht="15.75" customHeight="1">
      <c r="A589" s="506" t="str">
        <f>IFERROR(__xludf.DUMMYFUNCTION("""COMPUTED_VALUE"""),"Noah Fontenette")</f>
        <v>Noah Fontenette</v>
      </c>
      <c r="B589" s="507"/>
      <c r="C589" s="508"/>
      <c r="D589" s="508"/>
    </row>
    <row r="590" ht="15.75" customHeight="1">
      <c r="A590" s="509" t="str">
        <f>IFERROR(__xludf.DUMMYFUNCTION("""COMPUTED_VALUE"""),"Brandon Arotin")</f>
        <v>Brandon Arotin</v>
      </c>
      <c r="B590" s="510"/>
      <c r="C590" s="511"/>
      <c r="D590" s="511"/>
    </row>
    <row r="591" ht="15.75" customHeight="1">
      <c r="A591" s="506" t="str">
        <f>IFERROR(__xludf.DUMMYFUNCTION("""COMPUTED_VALUE"""),"George Roumy")</f>
        <v>George Roumy</v>
      </c>
      <c r="B591" s="507"/>
      <c r="C591" s="508"/>
      <c r="D591" s="508"/>
    </row>
    <row r="592" ht="15.75" customHeight="1">
      <c r="A592" s="509" t="str">
        <f>IFERROR(__xludf.DUMMYFUNCTION("""COMPUTED_VALUE"""),"ja")</f>
        <v>ja</v>
      </c>
      <c r="B592" s="510"/>
      <c r="C592" s="511"/>
      <c r="D592" s="511"/>
    </row>
    <row r="593" ht="15.75" customHeight="1">
      <c r="A593" s="506" t="str">
        <f>IFERROR(__xludf.DUMMYFUNCTION("""COMPUTED_VALUE"""),"Monterois MyMuse")</f>
        <v>Monterois MyMuse</v>
      </c>
      <c r="B593" s="507"/>
      <c r="C593" s="508"/>
      <c r="D593" s="508"/>
    </row>
    <row r="594" ht="15.75" customHeight="1">
      <c r="A594" s="512">
        <f>IFERROR(__xludf.DUMMYFUNCTION("""COMPUTED_VALUE"""),38081.0)</f>
        <v>38081</v>
      </c>
      <c r="B594" s="510"/>
      <c r="C594" s="511"/>
      <c r="D594" s="511"/>
    </row>
    <row r="595" ht="15.75" customHeight="1">
      <c r="A595" s="506" t="str">
        <f>IFERROR(__xludf.DUMMYFUNCTION("""COMPUTED_VALUE"""),"Edgar Reyna")</f>
        <v>Edgar Reyna</v>
      </c>
      <c r="B595" s="507"/>
      <c r="C595" s="508"/>
      <c r="D595" s="508"/>
    </row>
    <row r="596" ht="15.75" customHeight="1">
      <c r="A596" s="509" t="str">
        <f>IFERROR(__xludf.DUMMYFUNCTION("""COMPUTED_VALUE"""),"santmol")</f>
        <v>santmol</v>
      </c>
      <c r="B596" s="510"/>
      <c r="C596" s="511"/>
      <c r="D596" s="511"/>
    </row>
    <row r="597" ht="15.75" customHeight="1">
      <c r="A597" s="506" t="str">
        <f>IFERROR(__xludf.DUMMYFUNCTION("""COMPUTED_VALUE"""),"Rajesh")</f>
        <v>Rajesh</v>
      </c>
      <c r="B597" s="507"/>
      <c r="C597" s="508"/>
      <c r="D597" s="508"/>
    </row>
    <row r="598" ht="15.75" customHeight="1">
      <c r="A598" s="509" t="str">
        <f>IFERROR(__xludf.DUMMYFUNCTION("""COMPUTED_VALUE"""),"joniel de jesus")</f>
        <v>joniel de jesus</v>
      </c>
      <c r="B598" s="510"/>
      <c r="C598" s="511"/>
      <c r="D598" s="511"/>
    </row>
    <row r="599" ht="15.75" customHeight="1">
      <c r="A599" s="506" t="str">
        <f>IFERROR(__xludf.DUMMYFUNCTION("""COMPUTED_VALUE"""),"Petrescu Alexandru-Bogdan")</f>
        <v>Petrescu Alexandru-Bogdan</v>
      </c>
      <c r="B599" s="507"/>
      <c r="C599" s="508"/>
      <c r="D599" s="508"/>
    </row>
    <row r="600" ht="15.75" customHeight="1">
      <c r="A600" s="509" t="str">
        <f>IFERROR(__xludf.DUMMYFUNCTION("""COMPUTED_VALUE"""),"Lil Brody")</f>
        <v>Lil Brody</v>
      </c>
      <c r="B600" s="510"/>
      <c r="C600" s="511"/>
      <c r="D600" s="511"/>
    </row>
    <row r="601" ht="15.75" customHeight="1">
      <c r="A601" s="506" t="str">
        <f>IFERROR(__xludf.DUMMYFUNCTION("""COMPUTED_VALUE"""),"Ronan Fritz")</f>
        <v>Ronan Fritz</v>
      </c>
      <c r="B601" s="507"/>
      <c r="C601" s="508"/>
      <c r="D601" s="508"/>
    </row>
    <row r="602" ht="15.75" customHeight="1">
      <c r="A602" s="509" t="str">
        <f>IFERROR(__xludf.DUMMYFUNCTION("""COMPUTED_VALUE"""),"Graham Fokema")</f>
        <v>Graham Fokema</v>
      </c>
      <c r="B602" s="510"/>
      <c r="C602" s="511"/>
      <c r="D602" s="511"/>
    </row>
    <row r="603" ht="15.75" customHeight="1">
      <c r="A603" s="506" t="str">
        <f>IFERROR(__xludf.DUMMYFUNCTION("""COMPUTED_VALUE"""),"Alias")</f>
        <v>Alias</v>
      </c>
      <c r="B603" s="507"/>
      <c r="C603" s="508"/>
      <c r="D603" s="508"/>
    </row>
    <row r="604" ht="15.75" customHeight="1">
      <c r="A604" s="509" t="str">
        <f>IFERROR(__xludf.DUMMYFUNCTION("""COMPUTED_VALUE"""),"ga adad")</f>
        <v>ga adad</v>
      </c>
      <c r="B604" s="510"/>
      <c r="C604" s="511"/>
      <c r="D604" s="511"/>
    </row>
    <row r="605" ht="15.75" customHeight="1">
      <c r="A605" s="506" t="str">
        <f>IFERROR(__xludf.DUMMYFUNCTION("""COMPUTED_VALUE"""),"Miles -_-")</f>
        <v>Miles -_-</v>
      </c>
      <c r="B605" s="507"/>
      <c r="C605" s="508"/>
      <c r="D605" s="508"/>
    </row>
    <row r="606" ht="15.75" customHeight="1">
      <c r="A606" s="509" t="str">
        <f>IFERROR(__xludf.DUMMYFUNCTION("""COMPUTED_VALUE"""),"juicy burgers")</f>
        <v>juicy burgers</v>
      </c>
      <c r="B606" s="510"/>
      <c r="C606" s="511"/>
      <c r="D606" s="511"/>
    </row>
    <row r="607" ht="15.75" customHeight="1">
      <c r="A607" s="506" t="str">
        <f>IFERROR(__xludf.DUMMYFUNCTION("""COMPUTED_VALUE"""),"Explore With Kitty")</f>
        <v>Explore With Kitty</v>
      </c>
      <c r="B607" s="507"/>
      <c r="C607" s="508"/>
      <c r="D607" s="508"/>
    </row>
    <row r="608" ht="15.75" customHeight="1">
      <c r="A608" s="509" t="str">
        <f>IFERROR(__xludf.DUMMYFUNCTION("""COMPUTED_VALUE"""),"Oliver Edwards")</f>
        <v>Oliver Edwards</v>
      </c>
      <c r="B608" s="510"/>
      <c r="C608" s="511"/>
      <c r="D608" s="511"/>
    </row>
    <row r="609" ht="15.75" customHeight="1">
      <c r="A609" s="506" t="str">
        <f>IFERROR(__xludf.DUMMYFUNCTION("""COMPUTED_VALUE"""),"themalieman")</f>
        <v>themalieman</v>
      </c>
      <c r="B609" s="507"/>
      <c r="C609" s="508"/>
      <c r="D609" s="508"/>
    </row>
    <row r="610" ht="15.75" customHeight="1">
      <c r="A610" s="509" t="str">
        <f>IFERROR(__xludf.DUMMYFUNCTION("""COMPUTED_VALUE"""),"Keuma")</f>
        <v>Keuma</v>
      </c>
      <c r="B610" s="510"/>
      <c r="C610" s="511"/>
      <c r="D610" s="511"/>
    </row>
    <row r="611" ht="15.75" customHeight="1">
      <c r="A611" s="506" t="str">
        <f>IFERROR(__xludf.DUMMYFUNCTION("""COMPUTED_VALUE"""),"Grustania")</f>
        <v>Grustania</v>
      </c>
      <c r="B611" s="507"/>
      <c r="C611" s="508"/>
      <c r="D611" s="508"/>
    </row>
    <row r="612" ht="15.75" customHeight="1">
      <c r="A612" s="509" t="str">
        <f>IFERROR(__xludf.DUMMYFUNCTION("""COMPUTED_VALUE"""),"4xSpeed")</f>
        <v>4xSpeed</v>
      </c>
      <c r="B612" s="510"/>
      <c r="C612" s="511"/>
      <c r="D612" s="511"/>
    </row>
    <row r="613" ht="15.75" customHeight="1">
      <c r="A613" s="506" t="str">
        <f>IFERROR(__xludf.DUMMYFUNCTION("""COMPUTED_VALUE"""),"se fvg")</f>
        <v>se fvg</v>
      </c>
      <c r="B613" s="507"/>
      <c r="C613" s="508"/>
      <c r="D613" s="508"/>
    </row>
    <row r="614" ht="15.75" customHeight="1">
      <c r="A614" s="509" t="str">
        <f>IFERROR(__xludf.DUMMYFUNCTION("""COMPUTED_VALUE"""),"collin")</f>
        <v>collin</v>
      </c>
      <c r="B614" s="510"/>
      <c r="C614" s="511"/>
      <c r="D614" s="511"/>
    </row>
    <row r="615" ht="15.75" customHeight="1">
      <c r="A615" s="506" t="str">
        <f>IFERROR(__xludf.DUMMYFUNCTION("""COMPUTED_VALUE"""),"Viktor")</f>
        <v>Viktor</v>
      </c>
      <c r="B615" s="507"/>
      <c r="C615" s="508"/>
      <c r="D615" s="508"/>
    </row>
    <row r="616" ht="15.75" customHeight="1">
      <c r="A616" s="509" t="str">
        <f>IFERROR(__xludf.DUMMYFUNCTION("""COMPUTED_VALUE"""),"Lokshy")</f>
        <v>Lokshy</v>
      </c>
      <c r="B616" s="510"/>
      <c r="C616" s="511"/>
      <c r="D616" s="511"/>
    </row>
    <row r="617" ht="15.75" customHeight="1">
      <c r="A617" s="506" t="str">
        <f>IFERROR(__xludf.DUMMYFUNCTION("""COMPUTED_VALUE"""),"Mark Gergard")</f>
        <v>Mark Gergard</v>
      </c>
      <c r="B617" s="507"/>
      <c r="C617" s="508"/>
      <c r="D617" s="508"/>
    </row>
    <row r="618" ht="15.75" customHeight="1">
      <c r="A618" s="509" t="str">
        <f>IFERROR(__xludf.DUMMYFUNCTION("""COMPUTED_VALUE"""),"Toxic Tripz")</f>
        <v>Toxic Tripz</v>
      </c>
      <c r="B618" s="510"/>
      <c r="C618" s="511"/>
      <c r="D618" s="511"/>
    </row>
    <row r="619" ht="15.75" customHeight="1">
      <c r="A619" s="506" t="str">
        <f>IFERROR(__xludf.DUMMYFUNCTION("""COMPUTED_VALUE"""),"Oliver")</f>
        <v>Oliver</v>
      </c>
      <c r="B619" s="507"/>
      <c r="C619" s="508"/>
      <c r="D619" s="508"/>
    </row>
    <row r="620" ht="15.75" customHeight="1">
      <c r="A620" s="509" t="str">
        <f>IFERROR(__xludf.DUMMYFUNCTION("""COMPUTED_VALUE"""),"Mystic_07")</f>
        <v>Mystic_07</v>
      </c>
      <c r="B620" s="510"/>
      <c r="C620" s="511"/>
      <c r="D620" s="511"/>
    </row>
    <row r="621" ht="15.75" customHeight="1">
      <c r="A621" s="506" t="str">
        <f>IFERROR(__xludf.DUMMYFUNCTION("""COMPUTED_VALUE"""),"john mclaughlin")</f>
        <v>john mclaughlin</v>
      </c>
      <c r="B621" s="507"/>
      <c r="C621" s="508"/>
      <c r="D621" s="508"/>
    </row>
    <row r="622" ht="15.75" customHeight="1">
      <c r="A622" s="509" t="str">
        <f>IFERROR(__xludf.DUMMYFUNCTION("""COMPUTED_VALUE"""),"TwoCoding")</f>
        <v>TwoCoding</v>
      </c>
      <c r="B622" s="510"/>
      <c r="C622" s="511"/>
      <c r="D622" s="511"/>
    </row>
    <row r="623" ht="15.75" customHeight="1">
      <c r="A623" s="506" t="str">
        <f>IFERROR(__xludf.DUMMYFUNCTION("""COMPUTED_VALUE"""),"P!KA M!KA")</f>
        <v>P!KA M!KA</v>
      </c>
      <c r="B623" s="507"/>
      <c r="C623" s="508"/>
      <c r="D623" s="508"/>
    </row>
    <row r="624" ht="15.75" customHeight="1">
      <c r="A624" s="509" t="str">
        <f>IFERROR(__xludf.DUMMYFUNCTION("""COMPUTED_VALUE"""),"Fak")</f>
        <v>Fak</v>
      </c>
      <c r="B624" s="510"/>
      <c r="C624" s="511"/>
      <c r="D624" s="511"/>
    </row>
    <row r="625" ht="15.75" customHeight="1">
      <c r="A625" s="506" t="str">
        <f>IFERROR(__xludf.DUMMYFUNCTION("""COMPUTED_VALUE"""),"Lucario0107")</f>
        <v>Lucario0107</v>
      </c>
      <c r="B625" s="507"/>
      <c r="C625" s="508"/>
      <c r="D625" s="508"/>
    </row>
    <row r="626" ht="15.75" customHeight="1">
      <c r="A626" s="509" t="str">
        <f>IFERROR(__xludf.DUMMYFUNCTION("""COMPUTED_VALUE"""),"Linus King")</f>
        <v>Linus King</v>
      </c>
      <c r="B626" s="510"/>
      <c r="C626" s="511"/>
      <c r="D626" s="511"/>
    </row>
    <row r="627" ht="15.75" customHeight="1">
      <c r="A627" s="506" t="str">
        <f>IFERROR(__xludf.DUMMYFUNCTION("""COMPUTED_VALUE"""),"zolris zolris")</f>
        <v>zolris zolris</v>
      </c>
      <c r="B627" s="507"/>
      <c r="C627" s="508"/>
      <c r="D627" s="508"/>
    </row>
    <row r="628" ht="15.75" customHeight="1">
      <c r="A628" s="509" t="str">
        <f>IFERROR(__xludf.DUMMYFUNCTION("""COMPUTED_VALUE"""),"Raloxn")</f>
        <v>Raloxn</v>
      </c>
      <c r="B628" s="510"/>
      <c r="C628" s="511"/>
      <c r="D628" s="511"/>
    </row>
    <row r="629" ht="15.75" customHeight="1">
      <c r="A629" s="506" t="str">
        <f>IFERROR(__xludf.DUMMYFUNCTION("""COMPUTED_VALUE"""),"Jeffrey Slattery")</f>
        <v>Jeffrey Slattery</v>
      </c>
      <c r="B629" s="507"/>
      <c r="C629" s="508"/>
      <c r="D629" s="508"/>
    </row>
    <row r="630" ht="15.75" customHeight="1">
      <c r="A630" s="509" t="str">
        <f>IFERROR(__xludf.DUMMYFUNCTION("""COMPUTED_VALUE"""),"Pablo")</f>
        <v>Pablo</v>
      </c>
      <c r="B630" s="510"/>
      <c r="C630" s="511"/>
      <c r="D630" s="511"/>
    </row>
    <row r="631" ht="15.75" customHeight="1">
      <c r="A631" s="506" t="str">
        <f>IFERROR(__xludf.DUMMYFUNCTION("""COMPUTED_VALUE"""),"Colby Black")</f>
        <v>Colby Black</v>
      </c>
      <c r="B631" s="507"/>
      <c r="C631" s="508"/>
      <c r="D631" s="508"/>
    </row>
    <row r="632" ht="15.75" customHeight="1">
      <c r="A632" s="509" t="str">
        <f>IFERROR(__xludf.DUMMYFUNCTION("""COMPUTED_VALUE"""),"flymf")</f>
        <v>flymf</v>
      </c>
      <c r="B632" s="510"/>
      <c r="C632" s="511"/>
      <c r="D632" s="511"/>
    </row>
    <row r="633" ht="15.75" customHeight="1">
      <c r="A633" s="506" t="str">
        <f>IFERROR(__xludf.DUMMYFUNCTION("""COMPUTED_VALUE"""),"Bri23")</f>
        <v>Bri23</v>
      </c>
      <c r="B633" s="507"/>
      <c r="C633" s="508"/>
      <c r="D633" s="508"/>
    </row>
    <row r="634" ht="15.75" customHeight="1">
      <c r="A634" s="509" t="str">
        <f>IFERROR(__xludf.DUMMYFUNCTION("""COMPUTED_VALUE"""),"ItsNoiceItsDifferentItsUnusual")</f>
        <v>ItsNoiceItsDifferentItsUnusual</v>
      </c>
      <c r="B634" s="510"/>
      <c r="C634" s="511"/>
      <c r="D634" s="511"/>
    </row>
    <row r="635" ht="15.75" customHeight="1">
      <c r="A635" s="506" t="str">
        <f>IFERROR(__xludf.DUMMYFUNCTION("""COMPUTED_VALUE"""),"Zac Mitsakis")</f>
        <v>Zac Mitsakis</v>
      </c>
      <c r="B635" s="507"/>
      <c r="C635" s="508"/>
      <c r="D635" s="508"/>
    </row>
    <row r="636" ht="15.75" customHeight="1">
      <c r="A636" s="509" t="str">
        <f>IFERROR(__xludf.DUMMYFUNCTION("""COMPUTED_VALUE"""),"Michael Köstler")</f>
        <v>Michael Köstler</v>
      </c>
      <c r="B636" s="510"/>
      <c r="C636" s="511"/>
      <c r="D636" s="511"/>
    </row>
    <row r="637" ht="15.75" customHeight="1">
      <c r="A637" s="506" t="str">
        <f>IFERROR(__xludf.DUMMYFUNCTION("""COMPUTED_VALUE"""),"McCarty Munro")</f>
        <v>McCarty Munro</v>
      </c>
      <c r="B637" s="507"/>
      <c r="C637" s="508"/>
      <c r="D637" s="508"/>
    </row>
    <row r="638" ht="15.75" customHeight="1">
      <c r="A638" s="509" t="str">
        <f>IFERROR(__xludf.DUMMYFUNCTION("""COMPUTED_VALUE"""),"Yuval Nagar")</f>
        <v>Yuval Nagar</v>
      </c>
      <c r="B638" s="510"/>
      <c r="C638" s="511"/>
      <c r="D638" s="511"/>
    </row>
    <row r="639" ht="15.75" customHeight="1">
      <c r="A639" s="506" t="str">
        <f>IFERROR(__xludf.DUMMYFUNCTION("""COMPUTED_VALUE"""),"wixzy")</f>
        <v>wixzy</v>
      </c>
      <c r="B639" s="507"/>
      <c r="C639" s="508"/>
      <c r="D639" s="508"/>
    </row>
    <row r="640" ht="15.75" customHeight="1">
      <c r="A640" s="509" t="str">
        <f>IFERROR(__xludf.DUMMYFUNCTION("""COMPUTED_VALUE"""),"Kingbuzooka")</f>
        <v>Kingbuzooka</v>
      </c>
      <c r="B640" s="510"/>
      <c r="C640" s="511"/>
      <c r="D640" s="511"/>
    </row>
    <row r="641" ht="15.75" customHeight="1">
      <c r="A641" s="506" t="str">
        <f>IFERROR(__xludf.DUMMYFUNCTION("""COMPUTED_VALUE"""),"Ajwct")</f>
        <v>Ajwct</v>
      </c>
      <c r="B641" s="507"/>
      <c r="C641" s="508"/>
      <c r="D641" s="508"/>
    </row>
    <row r="642" ht="15.75" customHeight="1">
      <c r="A642" s="509" t="str">
        <f>IFERROR(__xludf.DUMMYFUNCTION("""COMPUTED_VALUE"""),"Karol")</f>
        <v>Karol</v>
      </c>
      <c r="B642" s="510"/>
      <c r="C642" s="511"/>
      <c r="D642" s="511"/>
    </row>
    <row r="643" ht="15.75" customHeight="1">
      <c r="A643" s="506" t="str">
        <f>IFERROR(__xludf.DUMMYFUNCTION("""COMPUTED_VALUE"""),"womp womp")</f>
        <v>womp womp</v>
      </c>
      <c r="B643" s="507"/>
      <c r="C643" s="508"/>
      <c r="D643" s="508"/>
    </row>
    <row r="644" ht="15.75" customHeight="1">
      <c r="A644" s="509" t="str">
        <f>IFERROR(__xludf.DUMMYFUNCTION("""COMPUTED_VALUE"""),"Hex")</f>
        <v>Hex</v>
      </c>
      <c r="B644" s="510"/>
      <c r="C644" s="511"/>
      <c r="D644" s="511"/>
    </row>
    <row r="645" ht="15.75" customHeight="1">
      <c r="A645" s="506" t="str">
        <f>IFERROR(__xludf.DUMMYFUNCTION("""COMPUTED_VALUE"""),"Schorsch Trachsel")</f>
        <v>Schorsch Trachsel</v>
      </c>
      <c r="B645" s="507"/>
      <c r="C645" s="508"/>
      <c r="D645" s="508"/>
    </row>
    <row r="646" ht="15.75" customHeight="1">
      <c r="A646" s="509" t="str">
        <f>IFERROR(__xludf.DUMMYFUNCTION("""COMPUTED_VALUE"""),"John Brandt")</f>
        <v>John Brandt</v>
      </c>
      <c r="B646" s="510"/>
      <c r="C646" s="511"/>
      <c r="D646" s="511"/>
    </row>
    <row r="647" ht="15.75" customHeight="1">
      <c r="A647" s="506" t="str">
        <f>IFERROR(__xludf.DUMMYFUNCTION("""COMPUTED_VALUE"""),"Marcos")</f>
        <v>Marcos</v>
      </c>
      <c r="B647" s="507"/>
      <c r="C647" s="508"/>
      <c r="D647" s="508"/>
    </row>
    <row r="648" ht="15.75" customHeight="1">
      <c r="A648" s="509" t="str">
        <f>IFERROR(__xludf.DUMMYFUNCTION("""COMPUTED_VALUE"""),"Rogny")</f>
        <v>Rogny</v>
      </c>
      <c r="B648" s="510"/>
      <c r="C648" s="511"/>
      <c r="D648" s="511"/>
    </row>
    <row r="649" ht="15.75" customHeight="1">
      <c r="A649" s="506" t="str">
        <f>IFERROR(__xludf.DUMMYFUNCTION("""COMPUTED_VALUE"""),"Julius Mcrancid")</f>
        <v>Julius Mcrancid</v>
      </c>
      <c r="B649" s="507"/>
      <c r="C649" s="508"/>
      <c r="D649" s="508"/>
    </row>
    <row r="650" ht="15.75" customHeight="1">
      <c r="A650" s="509" t="str">
        <f>IFERROR(__xludf.DUMMYFUNCTION("""COMPUTED_VALUE"""),"vinzane")</f>
        <v>vinzane</v>
      </c>
      <c r="B650" s="510"/>
      <c r="C650" s="511"/>
      <c r="D650" s="511"/>
    </row>
    <row r="651" ht="15.75" customHeight="1">
      <c r="A651" s="506" t="str">
        <f>IFERROR(__xludf.DUMMYFUNCTION("""COMPUTED_VALUE"""),"ejaba")</f>
        <v>ejaba</v>
      </c>
      <c r="B651" s="507"/>
      <c r="C651" s="508"/>
      <c r="D651" s="508"/>
    </row>
    <row r="652" ht="15.75" customHeight="1">
      <c r="A652" s="509" t="str">
        <f>IFERROR(__xludf.DUMMYFUNCTION("""COMPUTED_VALUE"""),"Kareem Salem")</f>
        <v>Kareem Salem</v>
      </c>
      <c r="B652" s="510"/>
      <c r="C652" s="511"/>
      <c r="D652" s="511"/>
    </row>
    <row r="653" ht="15.75" customHeight="1">
      <c r="A653" s="506" t="str">
        <f>IFERROR(__xludf.DUMMYFUNCTION("""COMPUTED_VALUE"""),"Alessandro Riccio")</f>
        <v>Alessandro Riccio</v>
      </c>
      <c r="B653" s="507"/>
      <c r="C653" s="508"/>
      <c r="D653" s="508"/>
    </row>
    <row r="654" ht="15.75" customHeight="1">
      <c r="A654" s="509" t="str">
        <f>IFERROR(__xludf.DUMMYFUNCTION("""COMPUTED_VALUE"""),"Norwin Edlund")</f>
        <v>Norwin Edlund</v>
      </c>
      <c r="B654" s="510"/>
      <c r="C654" s="511"/>
      <c r="D654" s="511"/>
    </row>
    <row r="655" ht="15.75" customHeight="1">
      <c r="A655" s="506" t="str">
        <f>IFERROR(__xludf.DUMMYFUNCTION("""COMPUTED_VALUE"""),"Bailey Cooper")</f>
        <v>Bailey Cooper</v>
      </c>
      <c r="B655" s="507"/>
      <c r="C655" s="508"/>
      <c r="D655" s="508"/>
    </row>
    <row r="656" ht="15.75" customHeight="1">
      <c r="A656" s="509" t="str">
        <f>IFERROR(__xludf.DUMMYFUNCTION("""COMPUTED_VALUE"""),"nxfr80")</f>
        <v>nxfr80</v>
      </c>
      <c r="B656" s="510"/>
      <c r="C656" s="511"/>
      <c r="D656" s="511"/>
    </row>
    <row r="657" ht="15.75" customHeight="1">
      <c r="A657" s="506" t="str">
        <f>IFERROR(__xludf.DUMMYFUNCTION("""COMPUTED_VALUE"""),"JACK3D_DOUBLE_p")</f>
        <v>JACK3D_DOUBLE_p</v>
      </c>
      <c r="B657" s="507"/>
      <c r="C657" s="508"/>
      <c r="D657" s="508"/>
    </row>
    <row r="658" ht="15.75" customHeight="1">
      <c r="A658" s="509" t="str">
        <f>IFERROR(__xludf.DUMMYFUNCTION("""COMPUTED_VALUE"""),"theguywhoiscoolanduhh")</f>
        <v>theguywhoiscoolanduhh</v>
      </c>
      <c r="B658" s="510"/>
      <c r="C658" s="511"/>
      <c r="D658" s="511"/>
    </row>
    <row r="659" ht="15.75" customHeight="1">
      <c r="A659" s="506" t="str">
        <f>IFERROR(__xludf.DUMMYFUNCTION("""COMPUTED_VALUE"""),"Jordan Zosa")</f>
        <v>Jordan Zosa</v>
      </c>
      <c r="B659" s="507"/>
      <c r="C659" s="508"/>
      <c r="D659" s="508"/>
    </row>
    <row r="660" ht="15.75" customHeight="1">
      <c r="A660" s="509" t="str">
        <f>IFERROR(__xludf.DUMMYFUNCTION("""COMPUTED_VALUE"""),"Justin Quezada")</f>
        <v>Justin Quezada</v>
      </c>
      <c r="B660" s="510"/>
      <c r="C660" s="511"/>
      <c r="D660" s="511"/>
    </row>
    <row r="661" ht="15.75" customHeight="1">
      <c r="A661" s="506" t="str">
        <f>IFERROR(__xludf.DUMMYFUNCTION("""COMPUTED_VALUE"""),"Jimbo Jones")</f>
        <v>Jimbo Jones</v>
      </c>
      <c r="B661" s="507"/>
      <c r="C661" s="508"/>
      <c r="D661" s="508"/>
    </row>
    <row r="662" ht="15.75" customHeight="1">
      <c r="A662" s="509" t="str">
        <f>IFERROR(__xludf.DUMMYFUNCTION("""COMPUTED_VALUE"""),"John")</f>
        <v>John</v>
      </c>
      <c r="B662" s="510"/>
      <c r="C662" s="511"/>
      <c r="D662" s="511"/>
    </row>
    <row r="663" ht="15.75" customHeight="1">
      <c r="A663" s="506" t="str">
        <f>IFERROR(__xludf.DUMMYFUNCTION("""COMPUTED_VALUE"""),"Leon Baran")</f>
        <v>Leon Baran</v>
      </c>
      <c r="B663" s="507"/>
      <c r="C663" s="508"/>
      <c r="D663" s="508"/>
    </row>
    <row r="664" ht="15.75" customHeight="1">
      <c r="A664" s="509" t="str">
        <f>IFERROR(__xludf.DUMMYFUNCTION("""COMPUTED_VALUE"""),"Ivaylo Mitovski")</f>
        <v>Ivaylo Mitovski</v>
      </c>
      <c r="B664" s="510"/>
      <c r="C664" s="511"/>
      <c r="D664" s="511"/>
    </row>
    <row r="665" ht="15.75" customHeight="1">
      <c r="A665" s="506" t="str">
        <f>IFERROR(__xludf.DUMMYFUNCTION("""COMPUTED_VALUE"""),"Korpsebunniie")</f>
        <v>Korpsebunniie</v>
      </c>
      <c r="B665" s="507"/>
      <c r="C665" s="508"/>
      <c r="D665" s="508"/>
    </row>
    <row r="666" ht="15.75" customHeight="1">
      <c r="A666" s="509" t="str">
        <f>IFERROR(__xludf.DUMMYFUNCTION("""COMPUTED_VALUE"""),"Yeat-Enjoyer")</f>
        <v>Yeat-Enjoyer</v>
      </c>
      <c r="B666" s="510"/>
      <c r="C666" s="511"/>
      <c r="D666" s="511"/>
    </row>
    <row r="667" ht="15.75" customHeight="1">
      <c r="A667" s="506" t="str">
        <f>IFERROR(__xludf.DUMMYFUNCTION("""COMPUTED_VALUE"""),"manick")</f>
        <v>manick</v>
      </c>
      <c r="B667" s="507"/>
      <c r="C667" s="508"/>
      <c r="D667" s="508"/>
    </row>
    <row r="668" ht="15.75" customHeight="1">
      <c r="A668" s="509" t="str">
        <f>IFERROR(__xludf.DUMMYFUNCTION("""COMPUTED_VALUE"""),"Vasyl Tkachuk")</f>
        <v>Vasyl Tkachuk</v>
      </c>
      <c r="B668" s="510"/>
      <c r="C668" s="511"/>
      <c r="D668" s="511"/>
    </row>
    <row r="669" ht="15.75" customHeight="1">
      <c r="A669" s="506" t="str">
        <f>IFERROR(__xludf.DUMMYFUNCTION("""COMPUTED_VALUE"""),"jack11184")</f>
        <v>jack11184</v>
      </c>
      <c r="B669" s="507"/>
      <c r="C669" s="508"/>
      <c r="D669" s="508"/>
    </row>
    <row r="670" ht="15.75" customHeight="1">
      <c r="A670" s="509" t="str">
        <f>IFERROR(__xludf.DUMMYFUNCTION("""COMPUTED_VALUE"""),"S3EP8")</f>
        <v>S3EP8</v>
      </c>
      <c r="B670" s="510"/>
      <c r="C670" s="511"/>
      <c r="D670" s="511"/>
    </row>
    <row r="671" ht="15.75" customHeight="1">
      <c r="A671" s="506" t="str">
        <f>IFERROR(__xludf.DUMMYFUNCTION("""COMPUTED_VALUE"""),"Eric Paulo")</f>
        <v>Eric Paulo</v>
      </c>
      <c r="B671" s="507"/>
      <c r="C671" s="508"/>
      <c r="D671" s="508"/>
    </row>
    <row r="672" ht="15.75" customHeight="1">
      <c r="A672" s="509" t="str">
        <f>IFERROR(__xludf.DUMMYFUNCTION("""COMPUTED_VALUE"""),"Magic Getio")</f>
        <v>Magic Getio</v>
      </c>
      <c r="B672" s="510"/>
      <c r="C672" s="511"/>
      <c r="D672" s="511"/>
    </row>
    <row r="673" ht="15.75" customHeight="1">
      <c r="A673" s="506" t="str">
        <f>IFERROR(__xludf.DUMMYFUNCTION("""COMPUTED_VALUE"""),"IgorAlbumCover")</f>
        <v>IgorAlbumCover</v>
      </c>
      <c r="B673" s="507"/>
      <c r="C673" s="508"/>
      <c r="D673" s="508"/>
    </row>
    <row r="674" ht="15.75" customHeight="1">
      <c r="A674" s="509" t="str">
        <f>IFERROR(__xludf.DUMMYFUNCTION("""COMPUTED_VALUE"""),"Michel Fessler")</f>
        <v>Michel Fessler</v>
      </c>
      <c r="B674" s="510"/>
      <c r="C674" s="511"/>
      <c r="D674" s="511"/>
    </row>
    <row r="675" ht="15.75" customHeight="1">
      <c r="A675" s="506" t="str">
        <f>IFERROR(__xludf.DUMMYFUNCTION("""COMPUTED_VALUE"""),"Dylan sawyer")</f>
        <v>Dylan sawyer</v>
      </c>
      <c r="B675" s="507"/>
      <c r="C675" s="508"/>
      <c r="D675" s="508"/>
    </row>
    <row r="676" ht="15.75" customHeight="1">
      <c r="A676" s="509" t="str">
        <f>IFERROR(__xludf.DUMMYFUNCTION("""COMPUTED_VALUE"""),"Rhett Brister")</f>
        <v>Rhett Brister</v>
      </c>
      <c r="B676" s="510"/>
      <c r="C676" s="511"/>
      <c r="D676" s="511"/>
    </row>
    <row r="677" ht="15.75" customHeight="1">
      <c r="A677" s="506" t="str">
        <f>IFERROR(__xludf.DUMMYFUNCTION("""COMPUTED_VALUE"""),"Jordan")</f>
        <v>Jordan</v>
      </c>
      <c r="B677" s="507"/>
      <c r="C677" s="508"/>
      <c r="D677" s="508"/>
    </row>
    <row r="678" ht="15.75" customHeight="1">
      <c r="A678" s="509" t="str">
        <f>IFERROR(__xludf.DUMMYFUNCTION("""COMPUTED_VALUE"""),"Don Brown")</f>
        <v>Don Brown</v>
      </c>
      <c r="B678" s="510"/>
      <c r="C678" s="511"/>
      <c r="D678" s="511"/>
    </row>
    <row r="679" ht="15.75" customHeight="1">
      <c r="A679" s="506" t="str">
        <f>IFERROR(__xludf.DUMMYFUNCTION("""COMPUTED_VALUE"""),"sosah")</f>
        <v>sosah</v>
      </c>
      <c r="B679" s="507"/>
      <c r="C679" s="508"/>
      <c r="D679" s="508"/>
    </row>
    <row r="680" ht="15.75" customHeight="1">
      <c r="A680" s="509" t="str">
        <f>IFERROR(__xludf.DUMMYFUNCTION("""COMPUTED_VALUE"""),"sean")</f>
        <v>sean</v>
      </c>
      <c r="B680" s="510"/>
      <c r="C680" s="511"/>
      <c r="D680" s="511"/>
    </row>
    <row r="681" ht="15.75" customHeight="1">
      <c r="A681" s="506" t="str">
        <f>IFERROR(__xludf.DUMMYFUNCTION("""COMPUTED_VALUE"""),"Poldo")</f>
        <v>Poldo</v>
      </c>
      <c r="B681" s="507"/>
      <c r="C681" s="508"/>
      <c r="D681" s="508"/>
    </row>
    <row r="682" ht="15.75" customHeight="1">
      <c r="A682" s="509" t="str">
        <f>IFERROR(__xludf.DUMMYFUNCTION("""COMPUTED_VALUE"""),"qaarkk")</f>
        <v>qaarkk</v>
      </c>
      <c r="B682" s="510"/>
      <c r="C682" s="511"/>
      <c r="D682" s="511"/>
    </row>
    <row r="683" ht="15.75" customHeight="1">
      <c r="A683" s="506" t="str">
        <f>IFERROR(__xludf.DUMMYFUNCTION("""COMPUTED_VALUE"""),"No1")</f>
        <v>No1</v>
      </c>
      <c r="B683" s="507"/>
      <c r="C683" s="508"/>
      <c r="D683" s="508"/>
    </row>
    <row r="684" ht="15.75" customHeight="1">
      <c r="A684" s="509" t="str">
        <f>IFERROR(__xludf.DUMMYFUNCTION("""COMPUTED_VALUE"""),"Julius")</f>
        <v>Julius</v>
      </c>
      <c r="B684" s="510"/>
      <c r="C684" s="511"/>
      <c r="D684" s="511"/>
    </row>
    <row r="685" ht="15.75" customHeight="1">
      <c r="A685" s="506" t="str">
        <f>IFERROR(__xludf.DUMMYFUNCTION("""COMPUTED_VALUE"""),"Nightmare K?")</f>
        <v>Nightmare K?</v>
      </c>
      <c r="B685" s="507"/>
      <c r="C685" s="508"/>
      <c r="D685" s="508"/>
    </row>
    <row r="686" ht="15.75" customHeight="1">
      <c r="A686" s="509" t="str">
        <f>IFERROR(__xludf.DUMMYFUNCTION("""COMPUTED_VALUE"""),"JimAbel")</f>
        <v>JimAbel</v>
      </c>
      <c r="B686" s="510"/>
      <c r="C686" s="511"/>
      <c r="D686" s="511"/>
    </row>
    <row r="687" ht="15.75" customHeight="1">
      <c r="A687" s="506" t="str">
        <f>IFERROR(__xludf.DUMMYFUNCTION("""COMPUTED_VALUE"""),"Eli")</f>
        <v>Eli</v>
      </c>
      <c r="B687" s="507"/>
      <c r="C687" s="508"/>
      <c r="D687" s="508"/>
    </row>
    <row r="688" ht="15.75" customHeight="1">
      <c r="A688" s="509" t="str">
        <f>IFERROR(__xludf.DUMMYFUNCTION("""COMPUTED_VALUE"""),"Matt Slinn")</f>
        <v>Matt Slinn</v>
      </c>
      <c r="B688" s="510"/>
      <c r="C688" s="511"/>
      <c r="D688" s="511"/>
    </row>
    <row r="689" ht="15.75" customHeight="1">
      <c r="A689" s="506" t="str">
        <f>IFERROR(__xludf.DUMMYFUNCTION("""COMPUTED_VALUE"""),"Dave")</f>
        <v>Dave</v>
      </c>
      <c r="B689" s="507"/>
      <c r="C689" s="508"/>
      <c r="D689" s="508"/>
    </row>
    <row r="690" ht="15.75" customHeight="1">
      <c r="A690" s="509" t="str">
        <f>IFERROR(__xludf.DUMMYFUNCTION("""COMPUTED_VALUE"""),"Johnny")</f>
        <v>Johnny</v>
      </c>
      <c r="B690" s="510"/>
      <c r="C690" s="511"/>
      <c r="D690" s="511"/>
    </row>
    <row r="691" ht="15.75" customHeight="1">
      <c r="A691" s="506" t="str">
        <f>IFERROR(__xludf.DUMMYFUNCTION("""COMPUTED_VALUE"""),"ZentorZ")</f>
        <v>ZentorZ</v>
      </c>
      <c r="B691" s="507"/>
      <c r="C691" s="508"/>
      <c r="D691" s="508"/>
    </row>
    <row r="692" ht="15.75" customHeight="1">
      <c r="A692" s="509" t="str">
        <f>IFERROR(__xludf.DUMMYFUNCTION("""COMPUTED_VALUE"""),"chaseyboi")</f>
        <v>chaseyboi</v>
      </c>
      <c r="B692" s="510"/>
      <c r="C692" s="511"/>
      <c r="D692" s="511"/>
    </row>
    <row r="693" ht="15.75" customHeight="1">
      <c r="A693" s="506"/>
      <c r="B693" s="507"/>
      <c r="C693" s="508"/>
      <c r="D693" s="508"/>
    </row>
    <row r="694" ht="15.75" customHeight="1">
      <c r="A694" s="509"/>
      <c r="B694" s="510"/>
      <c r="C694" s="511"/>
      <c r="D694" s="511"/>
    </row>
    <row r="695" ht="15.75" customHeight="1">
      <c r="A695" s="506"/>
      <c r="B695" s="507"/>
      <c r="C695" s="508"/>
      <c r="D695" s="508"/>
    </row>
    <row r="696" ht="15.75" customHeight="1">
      <c r="A696" s="509"/>
      <c r="B696" s="510"/>
      <c r="C696" s="511"/>
      <c r="D696" s="511"/>
    </row>
    <row r="697" ht="15.75" customHeight="1">
      <c r="A697" s="506"/>
      <c r="B697" s="507"/>
      <c r="C697" s="508"/>
      <c r="D697" s="508"/>
    </row>
    <row r="698" ht="15.75" customHeight="1">
      <c r="A698" s="509"/>
      <c r="B698" s="510"/>
      <c r="C698" s="511"/>
      <c r="D698" s="511"/>
    </row>
    <row r="699" ht="15.75" customHeight="1">
      <c r="A699" s="506"/>
      <c r="B699" s="507"/>
      <c r="C699" s="508"/>
      <c r="D699" s="508"/>
    </row>
    <row r="700" ht="15.75" customHeight="1">
      <c r="A700" s="509"/>
      <c r="B700" s="510"/>
      <c r="C700" s="511"/>
      <c r="D700" s="511"/>
    </row>
    <row r="701" ht="15.75" customHeight="1">
      <c r="A701" s="506"/>
      <c r="B701" s="507"/>
      <c r="C701" s="508"/>
      <c r="D701" s="508"/>
    </row>
    <row r="702" ht="15.75" customHeight="1">
      <c r="A702" s="509"/>
      <c r="B702" s="510"/>
      <c r="C702" s="511"/>
      <c r="D702" s="511"/>
    </row>
    <row r="703" ht="15.75" customHeight="1">
      <c r="A703" s="506"/>
      <c r="B703" s="507"/>
      <c r="C703" s="508"/>
      <c r="D703" s="508"/>
    </row>
    <row r="704" ht="15.75" customHeight="1">
      <c r="A704" s="509"/>
      <c r="B704" s="510"/>
      <c r="C704" s="511"/>
      <c r="D704" s="511"/>
    </row>
    <row r="705" ht="15.75" customHeight="1">
      <c r="A705" s="506"/>
      <c r="B705" s="507"/>
      <c r="C705" s="508"/>
      <c r="D705" s="508"/>
    </row>
    <row r="706" ht="15.75" customHeight="1">
      <c r="A706" s="509"/>
      <c r="B706" s="510"/>
      <c r="C706" s="511"/>
      <c r="D706" s="511"/>
    </row>
    <row r="707" ht="15.75" customHeight="1">
      <c r="A707" s="506"/>
      <c r="B707" s="507"/>
      <c r="C707" s="508"/>
      <c r="D707" s="508"/>
    </row>
    <row r="708" ht="15.75" customHeight="1">
      <c r="A708" s="509"/>
      <c r="B708" s="510"/>
      <c r="C708" s="511"/>
      <c r="D708" s="511"/>
    </row>
    <row r="709" ht="15.75" customHeight="1">
      <c r="A709" s="506"/>
      <c r="B709" s="507"/>
      <c r="C709" s="508"/>
      <c r="D709" s="508"/>
    </row>
    <row r="710" ht="15.75" customHeight="1">
      <c r="A710" s="509"/>
      <c r="B710" s="510"/>
      <c r="C710" s="511"/>
      <c r="D710" s="511"/>
    </row>
    <row r="711" ht="15.75" customHeight="1">
      <c r="A711" s="506"/>
      <c r="B711" s="507"/>
      <c r="C711" s="508"/>
      <c r="D711" s="508"/>
    </row>
    <row r="712" ht="15.75" customHeight="1">
      <c r="A712" s="509"/>
      <c r="B712" s="510"/>
      <c r="C712" s="511"/>
      <c r="D712" s="511"/>
    </row>
    <row r="713" ht="15.75" customHeight="1">
      <c r="A713" s="506"/>
      <c r="B713" s="507"/>
      <c r="C713" s="508"/>
      <c r="D713" s="508"/>
    </row>
    <row r="714" ht="15.75" customHeight="1">
      <c r="A714" s="509"/>
      <c r="B714" s="510"/>
      <c r="C714" s="511"/>
      <c r="D714" s="511"/>
    </row>
    <row r="715" ht="15.75" customHeight="1">
      <c r="A715" s="506"/>
      <c r="B715" s="507"/>
      <c r="C715" s="508"/>
      <c r="D715" s="508"/>
    </row>
    <row r="716" ht="15.75" customHeight="1">
      <c r="A716" s="509"/>
      <c r="B716" s="510"/>
      <c r="C716" s="511"/>
      <c r="D716" s="511"/>
    </row>
    <row r="717" ht="15.75" customHeight="1">
      <c r="A717" s="506"/>
      <c r="B717" s="507"/>
      <c r="C717" s="508"/>
      <c r="D717" s="508"/>
    </row>
    <row r="718" ht="15.75" customHeight="1">
      <c r="A718" s="509"/>
      <c r="B718" s="510"/>
      <c r="C718" s="511"/>
      <c r="D718" s="511"/>
    </row>
    <row r="719" ht="15.75" customHeight="1">
      <c r="A719" s="506"/>
      <c r="B719" s="507"/>
      <c r="C719" s="508"/>
      <c r="D719" s="508"/>
    </row>
    <row r="720" ht="15.75" customHeight="1">
      <c r="A720" s="509"/>
      <c r="B720" s="510"/>
      <c r="C720" s="511"/>
      <c r="D720" s="511"/>
    </row>
    <row r="721" ht="15.75" customHeight="1">
      <c r="A721" s="506"/>
      <c r="B721" s="507"/>
      <c r="C721" s="508"/>
      <c r="D721" s="508"/>
    </row>
    <row r="722" ht="15.75" customHeight="1">
      <c r="A722" s="509"/>
      <c r="B722" s="510"/>
      <c r="C722" s="511"/>
      <c r="D722" s="511"/>
    </row>
    <row r="723" ht="15.75" customHeight="1">
      <c r="A723" s="506"/>
      <c r="B723" s="507"/>
      <c r="C723" s="508"/>
      <c r="D723" s="508"/>
    </row>
    <row r="724" ht="15.75" customHeight="1">
      <c r="A724" s="509"/>
      <c r="B724" s="510"/>
      <c r="C724" s="511"/>
      <c r="D724" s="511"/>
    </row>
    <row r="725" ht="15.75" customHeight="1">
      <c r="A725" s="506"/>
      <c r="B725" s="507"/>
      <c r="C725" s="508"/>
      <c r="D725" s="508"/>
    </row>
    <row r="726" ht="15.75" customHeight="1">
      <c r="A726" s="509"/>
      <c r="B726" s="510"/>
      <c r="C726" s="511"/>
      <c r="D726" s="511"/>
    </row>
    <row r="727" ht="15.75" customHeight="1">
      <c r="A727" s="506"/>
      <c r="B727" s="507"/>
      <c r="C727" s="508"/>
      <c r="D727" s="508"/>
    </row>
    <row r="728" ht="15.75" customHeight="1">
      <c r="A728" s="509"/>
      <c r="B728" s="510"/>
      <c r="C728" s="511"/>
      <c r="D728" s="511"/>
    </row>
    <row r="729" ht="15.75" customHeight="1">
      <c r="A729" s="506"/>
      <c r="B729" s="507"/>
      <c r="C729" s="508"/>
      <c r="D729" s="508"/>
    </row>
    <row r="730" ht="15.75" customHeight="1">
      <c r="A730" s="509"/>
      <c r="B730" s="510"/>
      <c r="C730" s="511"/>
      <c r="D730" s="511"/>
    </row>
    <row r="731" ht="15.75" customHeight="1">
      <c r="A731" s="506"/>
      <c r="B731" s="507"/>
      <c r="C731" s="508"/>
      <c r="D731" s="508"/>
    </row>
    <row r="732" ht="15.75" customHeight="1">
      <c r="A732" s="509"/>
      <c r="B732" s="510"/>
      <c r="C732" s="511"/>
      <c r="D732" s="511"/>
    </row>
    <row r="733" ht="15.75" customHeight="1">
      <c r="A733" s="506"/>
      <c r="B733" s="507"/>
      <c r="C733" s="508"/>
      <c r="D733" s="508"/>
    </row>
    <row r="734" ht="15.75" customHeight="1">
      <c r="A734" s="509"/>
      <c r="B734" s="510"/>
      <c r="C734" s="511"/>
      <c r="D734" s="511"/>
    </row>
    <row r="735" ht="15.75" customHeight="1">
      <c r="A735" s="506"/>
      <c r="B735" s="507"/>
      <c r="C735" s="508"/>
      <c r="D735" s="508"/>
    </row>
    <row r="736" ht="15.75" customHeight="1">
      <c r="A736" s="509"/>
      <c r="B736" s="510"/>
      <c r="C736" s="511"/>
      <c r="D736" s="511"/>
    </row>
    <row r="737" ht="15.75" customHeight="1">
      <c r="A737" s="506"/>
      <c r="B737" s="507"/>
      <c r="C737" s="508"/>
      <c r="D737" s="508"/>
    </row>
    <row r="738" ht="15.75" customHeight="1">
      <c r="A738" s="509"/>
      <c r="B738" s="510"/>
      <c r="C738" s="511"/>
      <c r="D738" s="511"/>
    </row>
    <row r="739" ht="15.75" customHeight="1">
      <c r="A739" s="506"/>
      <c r="B739" s="507"/>
      <c r="C739" s="508"/>
      <c r="D739" s="508"/>
    </row>
    <row r="740" ht="15.75" customHeight="1">
      <c r="A740" s="509"/>
      <c r="B740" s="510"/>
      <c r="C740" s="511"/>
      <c r="D740" s="511"/>
    </row>
    <row r="741" ht="15.75" customHeight="1">
      <c r="A741" s="506"/>
      <c r="B741" s="507"/>
      <c r="C741" s="508"/>
      <c r="D741" s="508"/>
    </row>
    <row r="742" ht="15.75" customHeight="1">
      <c r="A742" s="509"/>
      <c r="B742" s="510"/>
      <c r="C742" s="511"/>
      <c r="D742" s="511"/>
    </row>
    <row r="743" ht="15.75" customHeight="1">
      <c r="A743" s="506"/>
      <c r="B743" s="507"/>
      <c r="C743" s="508"/>
      <c r="D743" s="508"/>
    </row>
    <row r="744" ht="15.75" customHeight="1">
      <c r="A744" s="509"/>
      <c r="B744" s="510"/>
      <c r="C744" s="511"/>
      <c r="D744" s="511"/>
    </row>
    <row r="745" ht="15.75" customHeight="1">
      <c r="A745" s="506"/>
      <c r="B745" s="507"/>
      <c r="C745" s="508"/>
      <c r="D745" s="508"/>
    </row>
    <row r="746" ht="15.75" customHeight="1">
      <c r="A746" s="509"/>
      <c r="B746" s="510"/>
      <c r="C746" s="511"/>
      <c r="D746" s="511"/>
    </row>
    <row r="747" ht="15.75" customHeight="1">
      <c r="A747" s="506"/>
      <c r="B747" s="507"/>
      <c r="C747" s="508"/>
      <c r="D747" s="508"/>
    </row>
    <row r="748" ht="15.75" customHeight="1">
      <c r="A748" s="509"/>
      <c r="B748" s="510"/>
      <c r="C748" s="511"/>
      <c r="D748" s="511"/>
    </row>
    <row r="749" ht="15.75" customHeight="1">
      <c r="A749" s="506"/>
      <c r="B749" s="507"/>
      <c r="C749" s="508"/>
      <c r="D749" s="508"/>
    </row>
    <row r="750" ht="15.75" customHeight="1">
      <c r="A750" s="509"/>
      <c r="B750" s="510"/>
      <c r="C750" s="511"/>
      <c r="D750" s="511"/>
    </row>
    <row r="751" ht="15.75" customHeight="1">
      <c r="A751" s="506"/>
      <c r="B751" s="507"/>
      <c r="C751" s="508"/>
      <c r="D751" s="508"/>
    </row>
    <row r="752" ht="15.75" customHeight="1">
      <c r="A752" s="509"/>
      <c r="B752" s="510"/>
      <c r="C752" s="511"/>
      <c r="D752" s="511"/>
    </row>
    <row r="753" ht="15.75" customHeight="1">
      <c r="A753" s="506"/>
      <c r="B753" s="507"/>
      <c r="C753" s="508"/>
      <c r="D753" s="508"/>
    </row>
    <row r="754" ht="15.75" customHeight="1">
      <c r="A754" s="509"/>
      <c r="B754" s="510"/>
      <c r="C754" s="511"/>
      <c r="D754" s="511"/>
    </row>
    <row r="755" ht="15.75" customHeight="1">
      <c r="A755" s="506"/>
      <c r="B755" s="507"/>
      <c r="C755" s="508"/>
      <c r="D755" s="508"/>
    </row>
    <row r="756" ht="15.75" customHeight="1">
      <c r="A756" s="509"/>
      <c r="B756" s="510"/>
      <c r="C756" s="511"/>
      <c r="D756" s="511"/>
    </row>
    <row r="757" ht="15.75" customHeight="1">
      <c r="A757" s="506"/>
      <c r="B757" s="507"/>
      <c r="C757" s="508"/>
      <c r="D757" s="508"/>
    </row>
    <row r="758" ht="15.75" customHeight="1">
      <c r="A758" s="509"/>
      <c r="B758" s="510"/>
      <c r="C758" s="511"/>
      <c r="D758" s="511"/>
    </row>
    <row r="759" ht="15.75" customHeight="1">
      <c r="A759" s="506"/>
      <c r="B759" s="507"/>
      <c r="C759" s="508"/>
      <c r="D759" s="508"/>
    </row>
    <row r="760" ht="15.75" customHeight="1">
      <c r="A760" s="509"/>
      <c r="B760" s="510"/>
      <c r="C760" s="511"/>
      <c r="D760" s="511"/>
    </row>
    <row r="761" ht="15.75" customHeight="1">
      <c r="A761" s="506"/>
      <c r="B761" s="507"/>
      <c r="C761" s="508"/>
      <c r="D761" s="508"/>
    </row>
    <row r="762" ht="15.75" customHeight="1">
      <c r="A762" s="509"/>
      <c r="B762" s="510"/>
      <c r="C762" s="511"/>
      <c r="D762" s="511"/>
    </row>
    <row r="763" ht="15.75" customHeight="1">
      <c r="A763" s="506"/>
      <c r="B763" s="507"/>
      <c r="C763" s="508"/>
      <c r="D763" s="508"/>
    </row>
    <row r="764" ht="15.75" customHeight="1">
      <c r="A764" s="509"/>
      <c r="B764" s="510"/>
      <c r="C764" s="511"/>
      <c r="D764" s="511"/>
    </row>
    <row r="765" ht="15.75" customHeight="1">
      <c r="A765" s="506"/>
      <c r="B765" s="507"/>
      <c r="C765" s="508"/>
      <c r="D765" s="508"/>
    </row>
    <row r="766" ht="15.75" customHeight="1">
      <c r="A766" s="509"/>
      <c r="B766" s="510"/>
      <c r="C766" s="511"/>
      <c r="D766" s="511"/>
    </row>
    <row r="767" ht="15.75" customHeight="1">
      <c r="A767" s="506"/>
      <c r="B767" s="507"/>
      <c r="C767" s="508"/>
      <c r="D767" s="508"/>
    </row>
    <row r="768" ht="15.75" customHeight="1">
      <c r="A768" s="509"/>
      <c r="B768" s="510"/>
      <c r="C768" s="511"/>
      <c r="D768" s="511"/>
    </row>
    <row r="769" ht="15.75" customHeight="1">
      <c r="A769" s="506"/>
      <c r="B769" s="507"/>
      <c r="C769" s="508"/>
      <c r="D769" s="508"/>
    </row>
    <row r="770" ht="15.75" customHeight="1">
      <c r="A770" s="509"/>
      <c r="B770" s="510"/>
      <c r="C770" s="511"/>
      <c r="D770" s="511"/>
    </row>
    <row r="771" ht="15.75" customHeight="1">
      <c r="A771" s="506"/>
      <c r="B771" s="507"/>
      <c r="C771" s="508"/>
      <c r="D771" s="508"/>
    </row>
    <row r="772" ht="15.75" customHeight="1">
      <c r="A772" s="509"/>
      <c r="B772" s="510"/>
      <c r="C772" s="511"/>
      <c r="D772" s="511"/>
    </row>
    <row r="773" ht="15.75" customHeight="1">
      <c r="A773" s="506"/>
      <c r="B773" s="507"/>
      <c r="C773" s="508"/>
      <c r="D773" s="508"/>
    </row>
    <row r="774" ht="15.75" customHeight="1">
      <c r="A774" s="509"/>
      <c r="B774" s="510"/>
      <c r="C774" s="511"/>
      <c r="D774" s="511"/>
    </row>
    <row r="775" ht="15.75" customHeight="1">
      <c r="A775" s="506"/>
      <c r="B775" s="507"/>
      <c r="C775" s="508"/>
      <c r="D775" s="508"/>
    </row>
    <row r="776" ht="15.75" customHeight="1">
      <c r="A776" s="509"/>
      <c r="B776" s="510"/>
      <c r="C776" s="511"/>
      <c r="D776" s="511"/>
    </row>
    <row r="777" ht="15.75" customHeight="1">
      <c r="A777" s="506"/>
      <c r="B777" s="507"/>
      <c r="C777" s="508"/>
      <c r="D777" s="508"/>
    </row>
    <row r="778" ht="15.75" customHeight="1">
      <c r="A778" s="509"/>
      <c r="B778" s="510"/>
      <c r="C778" s="511"/>
      <c r="D778" s="511"/>
    </row>
    <row r="779" ht="15.75" customHeight="1">
      <c r="A779" s="506"/>
      <c r="B779" s="507"/>
      <c r="C779" s="508"/>
      <c r="D779" s="508"/>
    </row>
    <row r="780" ht="15.75" customHeight="1">
      <c r="A780" s="509"/>
      <c r="B780" s="510"/>
      <c r="C780" s="511"/>
      <c r="D780" s="511"/>
    </row>
    <row r="781" ht="15.75" customHeight="1">
      <c r="A781" s="506"/>
      <c r="B781" s="507"/>
      <c r="C781" s="508"/>
      <c r="D781" s="508"/>
    </row>
    <row r="782" ht="15.75" customHeight="1">
      <c r="A782" s="509"/>
      <c r="B782" s="510"/>
      <c r="C782" s="511"/>
      <c r="D782" s="511"/>
    </row>
    <row r="783" ht="15.75" customHeight="1">
      <c r="A783" s="506"/>
      <c r="B783" s="507"/>
      <c r="C783" s="508"/>
      <c r="D783" s="508"/>
    </row>
    <row r="784" ht="15.75" customHeight="1">
      <c r="A784" s="509"/>
      <c r="B784" s="510"/>
      <c r="C784" s="511"/>
      <c r="D784" s="511"/>
    </row>
    <row r="785" ht="15.75" customHeight="1">
      <c r="A785" s="506"/>
      <c r="B785" s="507"/>
      <c r="C785" s="508"/>
      <c r="D785" s="508"/>
    </row>
    <row r="786" ht="15.75" customHeight="1">
      <c r="A786" s="509"/>
      <c r="B786" s="510"/>
      <c r="C786" s="511"/>
      <c r="D786" s="511"/>
    </row>
    <row r="787" ht="15.75" customHeight="1">
      <c r="A787" s="506"/>
      <c r="B787" s="507"/>
      <c r="C787" s="508"/>
      <c r="D787" s="508"/>
    </row>
    <row r="788" ht="15.75" customHeight="1">
      <c r="A788" s="509"/>
      <c r="B788" s="510"/>
      <c r="C788" s="511"/>
      <c r="D788" s="511"/>
    </row>
    <row r="789" ht="15.75" customHeight="1">
      <c r="A789" s="506"/>
      <c r="B789" s="507"/>
      <c r="C789" s="508"/>
      <c r="D789" s="508"/>
    </row>
    <row r="790" ht="15.75" customHeight="1">
      <c r="A790" s="509"/>
      <c r="B790" s="510"/>
      <c r="C790" s="511"/>
      <c r="D790" s="511"/>
    </row>
    <row r="791" ht="15.75" customHeight="1">
      <c r="A791" s="506"/>
      <c r="B791" s="507"/>
      <c r="C791" s="508"/>
      <c r="D791" s="508"/>
    </row>
    <row r="792" ht="15.75" customHeight="1">
      <c r="A792" s="509"/>
      <c r="B792" s="510"/>
      <c r="C792" s="511"/>
      <c r="D792" s="511"/>
    </row>
    <row r="793" ht="15.75" customHeight="1">
      <c r="A793" s="506"/>
      <c r="B793" s="507"/>
      <c r="C793" s="508"/>
      <c r="D793" s="508"/>
    </row>
    <row r="794" ht="15.75" customHeight="1">
      <c r="A794" s="509"/>
      <c r="B794" s="510"/>
      <c r="C794" s="511"/>
      <c r="D794" s="511"/>
    </row>
    <row r="795" ht="15.75" customHeight="1">
      <c r="A795" s="506"/>
      <c r="B795" s="507"/>
      <c r="C795" s="508"/>
      <c r="D795" s="508"/>
    </row>
    <row r="796" ht="15.75" customHeight="1">
      <c r="A796" s="509"/>
      <c r="B796" s="510"/>
      <c r="C796" s="511"/>
      <c r="D796" s="511"/>
    </row>
    <row r="797" ht="15.75" customHeight="1">
      <c r="A797" s="506"/>
      <c r="B797" s="507"/>
      <c r="C797" s="508"/>
      <c r="D797" s="508"/>
    </row>
    <row r="798" ht="15.75" customHeight="1">
      <c r="A798" s="509"/>
      <c r="B798" s="510"/>
      <c r="C798" s="511"/>
      <c r="D798" s="511"/>
    </row>
    <row r="799" ht="15.75" customHeight="1">
      <c r="A799" s="506"/>
      <c r="B799" s="507"/>
      <c r="C799" s="508"/>
      <c r="D799" s="508"/>
    </row>
    <row r="800" ht="15.75" customHeight="1">
      <c r="A800" s="509"/>
      <c r="B800" s="510"/>
      <c r="C800" s="511"/>
      <c r="D800" s="511"/>
    </row>
    <row r="801" ht="15.75" customHeight="1">
      <c r="A801" s="506"/>
      <c r="B801" s="507"/>
      <c r="C801" s="508"/>
      <c r="D801" s="508"/>
    </row>
    <row r="802" ht="15.75" customHeight="1">
      <c r="A802" s="509"/>
      <c r="B802" s="510"/>
      <c r="C802" s="511"/>
      <c r="D802" s="511"/>
    </row>
    <row r="803" ht="15.75" customHeight="1">
      <c r="A803" s="506"/>
      <c r="B803" s="507"/>
      <c r="C803" s="508"/>
      <c r="D803" s="508"/>
    </row>
    <row r="804" ht="15.75" customHeight="1">
      <c r="A804" s="509"/>
      <c r="B804" s="510"/>
      <c r="C804" s="511"/>
      <c r="D804" s="511"/>
    </row>
    <row r="805" ht="15.75" customHeight="1">
      <c r="A805" s="506"/>
      <c r="B805" s="507"/>
      <c r="C805" s="508"/>
      <c r="D805" s="508"/>
    </row>
    <row r="806" ht="15.75" customHeight="1">
      <c r="A806" s="509"/>
      <c r="B806" s="510"/>
      <c r="C806" s="511"/>
      <c r="D806" s="511"/>
    </row>
    <row r="807" ht="15.75" customHeight="1">
      <c r="A807" s="506"/>
      <c r="B807" s="507"/>
      <c r="C807" s="508"/>
      <c r="D807" s="508"/>
    </row>
    <row r="808" ht="15.75" customHeight="1">
      <c r="A808" s="509"/>
      <c r="B808" s="510"/>
      <c r="C808" s="511"/>
      <c r="D808" s="511"/>
    </row>
    <row r="809" ht="15.75" customHeight="1">
      <c r="A809" s="506"/>
      <c r="B809" s="507"/>
      <c r="C809" s="508"/>
      <c r="D809" s="508"/>
    </row>
    <row r="810" ht="15.75" customHeight="1">
      <c r="A810" s="509"/>
      <c r="B810" s="510"/>
      <c r="C810" s="511"/>
      <c r="D810" s="511"/>
    </row>
    <row r="811" ht="15.75" customHeight="1">
      <c r="A811" s="506"/>
      <c r="B811" s="507"/>
      <c r="C811" s="508"/>
      <c r="D811" s="508"/>
    </row>
    <row r="812" ht="15.75" customHeight="1">
      <c r="A812" s="509"/>
      <c r="B812" s="510"/>
      <c r="C812" s="511"/>
      <c r="D812" s="511"/>
    </row>
    <row r="813" ht="15.75" customHeight="1">
      <c r="A813" s="506"/>
      <c r="B813" s="507"/>
      <c r="C813" s="508"/>
      <c r="D813" s="508"/>
    </row>
    <row r="814" ht="15.75" customHeight="1">
      <c r="A814" s="509"/>
      <c r="B814" s="510"/>
      <c r="C814" s="511"/>
      <c r="D814" s="511"/>
    </row>
    <row r="815" ht="15.75" customHeight="1">
      <c r="A815" s="506"/>
      <c r="B815" s="507"/>
      <c r="C815" s="508"/>
      <c r="D815" s="508"/>
    </row>
    <row r="816" ht="15.75" customHeight="1">
      <c r="A816" s="509"/>
      <c r="B816" s="510"/>
      <c r="C816" s="511"/>
      <c r="D816" s="511"/>
    </row>
    <row r="817" ht="15.75" customHeight="1">
      <c r="A817" s="506"/>
      <c r="B817" s="507"/>
      <c r="C817" s="508"/>
      <c r="D817" s="508"/>
    </row>
    <row r="818" ht="15.75" customHeight="1">
      <c r="A818" s="509"/>
      <c r="B818" s="510"/>
      <c r="C818" s="511"/>
      <c r="D818" s="511"/>
    </row>
    <row r="819" ht="15.75" customHeight="1">
      <c r="A819" s="506"/>
      <c r="B819" s="507"/>
      <c r="C819" s="508"/>
      <c r="D819" s="508"/>
    </row>
    <row r="820" ht="15.75" customHeight="1">
      <c r="A820" s="509"/>
      <c r="B820" s="510"/>
      <c r="C820" s="511"/>
      <c r="D820" s="511"/>
    </row>
    <row r="821" ht="15.75" customHeight="1">
      <c r="A821" s="506"/>
      <c r="B821" s="507"/>
      <c r="C821" s="508"/>
      <c r="D821" s="508"/>
    </row>
    <row r="822" ht="15.75" customHeight="1">
      <c r="A822" s="509"/>
      <c r="B822" s="510"/>
      <c r="C822" s="511"/>
      <c r="D822" s="511"/>
    </row>
    <row r="823" ht="15.75" customHeight="1">
      <c r="A823" s="506"/>
      <c r="B823" s="507"/>
      <c r="C823" s="508"/>
      <c r="D823" s="508"/>
    </row>
    <row r="824" ht="15.75" customHeight="1">
      <c r="A824" s="509"/>
      <c r="B824" s="510"/>
      <c r="C824" s="511"/>
      <c r="D824" s="511"/>
    </row>
    <row r="825" ht="15.75" customHeight="1">
      <c r="A825" s="506"/>
      <c r="B825" s="507"/>
      <c r="C825" s="508"/>
      <c r="D825" s="508"/>
    </row>
    <row r="826" ht="15.75" customHeight="1">
      <c r="A826" s="509"/>
      <c r="B826" s="510"/>
      <c r="C826" s="511"/>
      <c r="D826" s="511"/>
    </row>
    <row r="827" ht="15.75" customHeight="1">
      <c r="A827" s="506"/>
      <c r="B827" s="507"/>
      <c r="C827" s="508"/>
      <c r="D827" s="508"/>
    </row>
    <row r="828" ht="15.75" customHeight="1">
      <c r="A828" s="509"/>
      <c r="B828" s="510"/>
      <c r="C828" s="511"/>
      <c r="D828" s="511"/>
    </row>
    <row r="829" ht="15.75" customHeight="1">
      <c r="A829" s="506"/>
      <c r="B829" s="507"/>
      <c r="C829" s="508"/>
      <c r="D829" s="508"/>
    </row>
    <row r="830" ht="15.75" customHeight="1">
      <c r="A830" s="509"/>
      <c r="B830" s="510"/>
      <c r="C830" s="511"/>
      <c r="D830" s="511"/>
    </row>
    <row r="831" ht="15.75" customHeight="1">
      <c r="A831" s="506"/>
      <c r="B831" s="507"/>
      <c r="C831" s="508"/>
      <c r="D831" s="508"/>
    </row>
    <row r="832" ht="15.75" customHeight="1">
      <c r="A832" s="509"/>
      <c r="B832" s="510"/>
      <c r="C832" s="511"/>
      <c r="D832" s="511"/>
    </row>
    <row r="833" ht="15.75" customHeight="1">
      <c r="A833" s="506"/>
      <c r="B833" s="507"/>
      <c r="C833" s="508"/>
      <c r="D833" s="508"/>
    </row>
    <row r="834" ht="15.75" customHeight="1">
      <c r="A834" s="509"/>
      <c r="B834" s="510"/>
      <c r="C834" s="511"/>
      <c r="D834" s="511"/>
    </row>
    <row r="835" ht="15.75" customHeight="1">
      <c r="A835" s="506"/>
      <c r="B835" s="507"/>
      <c r="C835" s="508"/>
      <c r="D835" s="508"/>
    </row>
    <row r="836" ht="15.75" customHeight="1">
      <c r="A836" s="509"/>
      <c r="B836" s="510"/>
      <c r="C836" s="511"/>
      <c r="D836" s="511"/>
    </row>
    <row r="837" ht="15.75" customHeight="1">
      <c r="A837" s="506"/>
      <c r="B837" s="507"/>
      <c r="C837" s="508"/>
      <c r="D837" s="508"/>
    </row>
    <row r="838" ht="15.75" customHeight="1">
      <c r="A838" s="509"/>
      <c r="B838" s="510"/>
      <c r="C838" s="511"/>
      <c r="D838" s="511"/>
    </row>
    <row r="839" ht="15.75" customHeight="1">
      <c r="A839" s="506"/>
      <c r="B839" s="507"/>
      <c r="C839" s="508"/>
      <c r="D839" s="508"/>
    </row>
    <row r="840" ht="15.75" customHeight="1">
      <c r="A840" s="509"/>
      <c r="B840" s="510"/>
      <c r="C840" s="511"/>
      <c r="D840" s="511"/>
    </row>
    <row r="841" ht="15.75" customHeight="1">
      <c r="A841" s="506"/>
      <c r="B841" s="507"/>
      <c r="C841" s="508"/>
      <c r="D841" s="508"/>
    </row>
    <row r="842" ht="15.75" customHeight="1">
      <c r="A842" s="509"/>
      <c r="B842" s="510"/>
      <c r="C842" s="511"/>
      <c r="D842" s="511"/>
    </row>
    <row r="843" ht="15.75" customHeight="1">
      <c r="A843" s="506"/>
      <c r="B843" s="507"/>
      <c r="C843" s="508"/>
      <c r="D843" s="508"/>
    </row>
    <row r="844" ht="15.75" customHeight="1">
      <c r="A844" s="509"/>
      <c r="B844" s="510"/>
      <c r="C844" s="511"/>
      <c r="D844" s="511"/>
    </row>
    <row r="845" ht="15.75" customHeight="1">
      <c r="A845" s="506"/>
      <c r="B845" s="507"/>
      <c r="C845" s="508"/>
      <c r="D845" s="508"/>
    </row>
    <row r="846" ht="15.75" customHeight="1">
      <c r="A846" s="509"/>
      <c r="B846" s="510"/>
      <c r="C846" s="511"/>
      <c r="D846" s="511"/>
    </row>
    <row r="847" ht="15.75" customHeight="1">
      <c r="A847" s="506"/>
      <c r="B847" s="507"/>
      <c r="C847" s="508"/>
      <c r="D847" s="508"/>
    </row>
    <row r="848" ht="15.75" customHeight="1">
      <c r="A848" s="509"/>
      <c r="B848" s="510"/>
      <c r="C848" s="511"/>
      <c r="D848" s="511"/>
    </row>
    <row r="849" ht="15.75" customHeight="1">
      <c r="A849" s="506"/>
      <c r="B849" s="507"/>
      <c r="C849" s="508"/>
      <c r="D849" s="508"/>
    </row>
    <row r="850" ht="15.75" customHeight="1">
      <c r="A850" s="509"/>
      <c r="B850" s="510"/>
      <c r="C850" s="511"/>
      <c r="D850" s="511"/>
    </row>
    <row r="851" ht="15.75" customHeight="1">
      <c r="A851" s="506"/>
      <c r="B851" s="507"/>
      <c r="C851" s="508"/>
      <c r="D851" s="508"/>
    </row>
    <row r="852" ht="15.75" customHeight="1">
      <c r="A852" s="509"/>
      <c r="B852" s="510"/>
      <c r="C852" s="511"/>
      <c r="D852" s="511"/>
    </row>
    <row r="853" ht="15.75" customHeight="1">
      <c r="A853" s="506"/>
      <c r="B853" s="507"/>
      <c r="C853" s="508"/>
      <c r="D853" s="508"/>
    </row>
    <row r="854" ht="15.75" customHeight="1">
      <c r="A854" s="509"/>
      <c r="B854" s="510"/>
      <c r="C854" s="511"/>
      <c r="D854" s="511"/>
    </row>
    <row r="855" ht="15.75" customHeight="1">
      <c r="A855" s="506"/>
      <c r="B855" s="507"/>
      <c r="C855" s="508"/>
      <c r="D855" s="508"/>
    </row>
    <row r="856" ht="15.75" customHeight="1">
      <c r="A856" s="509"/>
      <c r="B856" s="510"/>
      <c r="C856" s="511"/>
      <c r="D856" s="511"/>
    </row>
    <row r="857" ht="15.75" customHeight="1">
      <c r="A857" s="506"/>
      <c r="B857" s="507"/>
      <c r="C857" s="508"/>
      <c r="D857" s="508"/>
    </row>
    <row r="858" ht="15.75" customHeight="1">
      <c r="A858" s="509"/>
      <c r="B858" s="510"/>
      <c r="C858" s="511"/>
      <c r="D858" s="511"/>
    </row>
    <row r="859" ht="15.75" customHeight="1">
      <c r="A859" s="506"/>
      <c r="B859" s="507"/>
      <c r="C859" s="508"/>
      <c r="D859" s="508"/>
    </row>
    <row r="860" ht="15.75" customHeight="1">
      <c r="A860" s="509"/>
      <c r="B860" s="510"/>
      <c r="C860" s="511"/>
      <c r="D860" s="511"/>
    </row>
    <row r="861" ht="15.75" customHeight="1">
      <c r="A861" s="506"/>
      <c r="B861" s="507"/>
      <c r="C861" s="508"/>
      <c r="D861" s="508"/>
    </row>
    <row r="862" ht="15.75" customHeight="1">
      <c r="A862" s="509"/>
      <c r="B862" s="510"/>
      <c r="C862" s="511"/>
      <c r="D862" s="511"/>
    </row>
    <row r="863" ht="15.75" customHeight="1">
      <c r="A863" s="506"/>
      <c r="B863" s="507"/>
      <c r="C863" s="508"/>
      <c r="D863" s="508"/>
    </row>
    <row r="864" ht="15.75" customHeight="1">
      <c r="A864" s="509"/>
      <c r="B864" s="510"/>
      <c r="C864" s="511"/>
      <c r="D864" s="511"/>
    </row>
    <row r="865" ht="15.75" customHeight="1">
      <c r="A865" s="506"/>
      <c r="B865" s="507"/>
      <c r="C865" s="508"/>
      <c r="D865" s="508"/>
    </row>
    <row r="866" ht="15.75" customHeight="1">
      <c r="A866" s="509"/>
      <c r="B866" s="510"/>
      <c r="C866" s="511"/>
      <c r="D866" s="511"/>
    </row>
    <row r="867" ht="15.75" customHeight="1">
      <c r="A867" s="506"/>
      <c r="B867" s="507"/>
      <c r="C867" s="508"/>
      <c r="D867" s="508"/>
    </row>
    <row r="868" ht="15.75" customHeight="1">
      <c r="A868" s="509"/>
      <c r="B868" s="510"/>
      <c r="C868" s="511"/>
      <c r="D868" s="511"/>
    </row>
    <row r="869" ht="15.75" customHeight="1">
      <c r="A869" s="506"/>
      <c r="B869" s="507"/>
      <c r="C869" s="508"/>
      <c r="D869" s="508"/>
    </row>
    <row r="870" ht="15.75" customHeight="1">
      <c r="A870" s="509"/>
      <c r="B870" s="510"/>
      <c r="C870" s="511"/>
      <c r="D870" s="511"/>
    </row>
    <row r="871" ht="15.75" customHeight="1">
      <c r="A871" s="506"/>
      <c r="B871" s="507"/>
      <c r="C871" s="508"/>
      <c r="D871" s="508"/>
    </row>
    <row r="872" ht="15.75" customHeight="1">
      <c r="A872" s="509"/>
      <c r="B872" s="510"/>
      <c r="C872" s="511"/>
      <c r="D872" s="511"/>
    </row>
    <row r="873" ht="15.75" customHeight="1">
      <c r="A873" s="506"/>
      <c r="B873" s="507"/>
      <c r="C873" s="508"/>
      <c r="D873" s="508"/>
    </row>
    <row r="874" ht="15.75" customHeight="1">
      <c r="A874" s="509"/>
      <c r="B874" s="510"/>
      <c r="C874" s="511"/>
      <c r="D874" s="511"/>
    </row>
    <row r="875" ht="15.75" customHeight="1">
      <c r="A875" s="506"/>
      <c r="B875" s="507"/>
      <c r="C875" s="508"/>
      <c r="D875" s="508"/>
    </row>
    <row r="876" ht="15.75" customHeight="1">
      <c r="A876" s="509"/>
      <c r="B876" s="510"/>
      <c r="C876" s="511"/>
      <c r="D876" s="511"/>
    </row>
    <row r="877" ht="15.75" customHeight="1">
      <c r="A877" s="506"/>
      <c r="B877" s="507"/>
      <c r="C877" s="508"/>
      <c r="D877" s="508"/>
    </row>
    <row r="878" ht="15.75" customHeight="1">
      <c r="A878" s="509"/>
      <c r="B878" s="510"/>
      <c r="C878" s="511"/>
      <c r="D878" s="511"/>
    </row>
    <row r="879" ht="15.75" customHeight="1">
      <c r="A879" s="506"/>
      <c r="B879" s="507"/>
      <c r="C879" s="508"/>
      <c r="D879" s="508"/>
    </row>
    <row r="880" ht="15.75" customHeight="1">
      <c r="A880" s="509"/>
      <c r="B880" s="510"/>
      <c r="C880" s="511"/>
      <c r="D880" s="511"/>
    </row>
    <row r="881" ht="15.75" customHeight="1">
      <c r="A881" s="506"/>
      <c r="B881" s="507"/>
      <c r="C881" s="508"/>
      <c r="D881" s="508"/>
    </row>
    <row r="882" ht="15.75" customHeight="1">
      <c r="A882" s="509"/>
      <c r="B882" s="510"/>
      <c r="C882" s="511"/>
      <c r="D882" s="511"/>
    </row>
    <row r="883" ht="15.75" customHeight="1">
      <c r="A883" s="506"/>
      <c r="B883" s="507"/>
      <c r="C883" s="508"/>
      <c r="D883" s="508"/>
    </row>
    <row r="884" ht="15.75" customHeight="1">
      <c r="A884" s="509"/>
      <c r="B884" s="510"/>
      <c r="C884" s="511"/>
      <c r="D884" s="511"/>
    </row>
    <row r="885" ht="15.75" customHeight="1">
      <c r="A885" s="506"/>
      <c r="B885" s="507"/>
      <c r="C885" s="508"/>
      <c r="D885" s="508"/>
    </row>
    <row r="886" ht="15.75" customHeight="1">
      <c r="A886" s="509"/>
      <c r="B886" s="510"/>
      <c r="C886" s="511"/>
      <c r="D886" s="511"/>
    </row>
    <row r="887" ht="15.75" customHeight="1">
      <c r="A887" s="506"/>
      <c r="B887" s="507"/>
      <c r="C887" s="508"/>
      <c r="D887" s="508"/>
    </row>
    <row r="888" ht="15.75" customHeight="1">
      <c r="A888" s="509"/>
      <c r="B888" s="510"/>
      <c r="C888" s="511"/>
      <c r="D888" s="511"/>
    </row>
    <row r="889" ht="15.75" customHeight="1">
      <c r="A889" s="506"/>
      <c r="B889" s="507"/>
      <c r="C889" s="508"/>
      <c r="D889" s="508"/>
    </row>
    <row r="890" ht="15.75" customHeight="1">
      <c r="A890" s="509"/>
      <c r="B890" s="510"/>
      <c r="C890" s="511"/>
      <c r="D890" s="511"/>
    </row>
    <row r="891" ht="15.75" customHeight="1">
      <c r="A891" s="506"/>
      <c r="B891" s="507"/>
      <c r="C891" s="508"/>
      <c r="D891" s="508"/>
    </row>
    <row r="892" ht="15.75" customHeight="1">
      <c r="A892" s="509"/>
      <c r="B892" s="510"/>
      <c r="C892" s="511"/>
      <c r="D892" s="511"/>
    </row>
    <row r="893" ht="15.75" customHeight="1">
      <c r="A893" s="506"/>
      <c r="B893" s="507"/>
      <c r="C893" s="508"/>
      <c r="D893" s="508"/>
    </row>
    <row r="894" ht="15.75" customHeight="1">
      <c r="A894" s="509"/>
      <c r="B894" s="510"/>
      <c r="C894" s="511"/>
      <c r="D894" s="511"/>
    </row>
    <row r="895" ht="15.75" customHeight="1">
      <c r="A895" s="506"/>
      <c r="B895" s="507"/>
      <c r="C895" s="508"/>
      <c r="D895" s="508"/>
    </row>
    <row r="896" ht="15.75" customHeight="1">
      <c r="A896" s="509"/>
      <c r="B896" s="510"/>
      <c r="C896" s="511"/>
      <c r="D896" s="511"/>
    </row>
    <row r="897" ht="15.75" customHeight="1">
      <c r="A897" s="506"/>
      <c r="B897" s="507"/>
      <c r="C897" s="508"/>
      <c r="D897" s="508"/>
    </row>
    <row r="898" ht="15.75" customHeight="1">
      <c r="A898" s="509"/>
      <c r="B898" s="510"/>
      <c r="C898" s="511"/>
      <c r="D898" s="511"/>
    </row>
    <row r="899" ht="15.75" customHeight="1">
      <c r="A899" s="506"/>
      <c r="B899" s="507"/>
      <c r="C899" s="508"/>
      <c r="D899" s="508"/>
    </row>
    <row r="900" ht="15.75" customHeight="1">
      <c r="A900" s="509"/>
      <c r="B900" s="510"/>
      <c r="C900" s="511"/>
      <c r="D900" s="511"/>
    </row>
    <row r="901" ht="15.75" customHeight="1">
      <c r="A901" s="506"/>
      <c r="B901" s="507"/>
      <c r="C901" s="508"/>
      <c r="D901" s="508"/>
    </row>
    <row r="902" ht="15.75" customHeight="1">
      <c r="A902" s="509"/>
      <c r="B902" s="510"/>
      <c r="C902" s="511"/>
      <c r="D902" s="511"/>
    </row>
    <row r="903" ht="15.75" customHeight="1">
      <c r="A903" s="506"/>
      <c r="B903" s="507"/>
      <c r="C903" s="508"/>
      <c r="D903" s="508"/>
    </row>
    <row r="904" ht="15.75" customHeight="1">
      <c r="A904" s="509"/>
      <c r="B904" s="510"/>
      <c r="C904" s="511"/>
      <c r="D904" s="511"/>
    </row>
    <row r="905" ht="15.75" customHeight="1">
      <c r="A905" s="506"/>
      <c r="B905" s="507"/>
      <c r="C905" s="508"/>
      <c r="D905" s="508"/>
    </row>
    <row r="906" ht="15.75" customHeight="1">
      <c r="A906" s="509"/>
      <c r="B906" s="510"/>
      <c r="C906" s="511"/>
      <c r="D906" s="511"/>
    </row>
    <row r="907" ht="15.75" customHeight="1">
      <c r="A907" s="506"/>
      <c r="B907" s="507"/>
      <c r="C907" s="508"/>
      <c r="D907" s="508"/>
    </row>
    <row r="908" ht="15.75" customHeight="1">
      <c r="A908" s="509"/>
      <c r="B908" s="510"/>
      <c r="C908" s="511"/>
      <c r="D908" s="511"/>
    </row>
    <row r="909" ht="15.75" customHeight="1">
      <c r="A909" s="506"/>
      <c r="B909" s="507"/>
      <c r="C909" s="508"/>
      <c r="D909" s="508"/>
    </row>
    <row r="910" ht="15.75" customHeight="1">
      <c r="A910" s="509"/>
      <c r="B910" s="510"/>
      <c r="C910" s="511"/>
      <c r="D910" s="511"/>
    </row>
    <row r="911" ht="15.75" customHeight="1">
      <c r="A911" s="506"/>
      <c r="B911" s="507"/>
      <c r="C911" s="508"/>
      <c r="D911" s="508"/>
    </row>
    <row r="912" ht="15.75" customHeight="1">
      <c r="A912" s="509"/>
      <c r="B912" s="510"/>
      <c r="C912" s="511"/>
      <c r="D912" s="511"/>
    </row>
    <row r="913" ht="15.75" customHeight="1">
      <c r="A913" s="506"/>
      <c r="B913" s="507"/>
      <c r="C913" s="508"/>
      <c r="D913" s="508"/>
    </row>
    <row r="914" ht="15.75" customHeight="1">
      <c r="A914" s="509"/>
      <c r="B914" s="510"/>
      <c r="C914" s="511"/>
      <c r="D914" s="511"/>
    </row>
    <row r="915" ht="15.75" customHeight="1">
      <c r="A915" s="506"/>
      <c r="B915" s="507"/>
      <c r="C915" s="508"/>
      <c r="D915" s="508"/>
    </row>
    <row r="916" ht="15.75" customHeight="1">
      <c r="A916" s="509"/>
      <c r="B916" s="510"/>
      <c r="C916" s="511"/>
      <c r="D916" s="511"/>
    </row>
    <row r="917" ht="15.75" customHeight="1">
      <c r="A917" s="506"/>
      <c r="B917" s="507"/>
      <c r="C917" s="508"/>
      <c r="D917" s="508"/>
    </row>
    <row r="918" ht="15.75" customHeight="1">
      <c r="A918" s="509"/>
      <c r="B918" s="510"/>
      <c r="C918" s="511"/>
      <c r="D918" s="511"/>
    </row>
    <row r="919" ht="15.75" customHeight="1">
      <c r="A919" s="506"/>
      <c r="B919" s="507"/>
      <c r="C919" s="508"/>
      <c r="D919" s="508"/>
    </row>
    <row r="920" ht="15.75" customHeight="1">
      <c r="A920" s="509"/>
      <c r="B920" s="510"/>
      <c r="C920" s="511"/>
      <c r="D920" s="511"/>
    </row>
    <row r="921" ht="15.75" customHeight="1">
      <c r="A921" s="506"/>
      <c r="B921" s="507"/>
      <c r="C921" s="508"/>
      <c r="D921" s="508"/>
    </row>
    <row r="922" ht="15.75" customHeight="1">
      <c r="A922" s="509"/>
      <c r="B922" s="510"/>
      <c r="C922" s="511"/>
      <c r="D922" s="511"/>
    </row>
    <row r="923" ht="15.75" customHeight="1">
      <c r="A923" s="506"/>
      <c r="B923" s="507"/>
      <c r="C923" s="508"/>
      <c r="D923" s="508"/>
    </row>
    <row r="924" ht="15.75" customHeight="1">
      <c r="A924" s="509"/>
      <c r="B924" s="510"/>
      <c r="C924" s="511"/>
      <c r="D924" s="511"/>
    </row>
    <row r="925" ht="15.75" customHeight="1">
      <c r="A925" s="506"/>
      <c r="B925" s="507"/>
      <c r="C925" s="508"/>
      <c r="D925" s="508"/>
    </row>
    <row r="926" ht="15.75" customHeight="1">
      <c r="A926" s="509"/>
      <c r="B926" s="510"/>
      <c r="C926" s="511"/>
      <c r="D926" s="511"/>
    </row>
    <row r="927" ht="15.75" customHeight="1">
      <c r="A927" s="506"/>
      <c r="B927" s="507"/>
      <c r="C927" s="508"/>
      <c r="D927" s="508"/>
    </row>
    <row r="928" ht="15.75" customHeight="1">
      <c r="A928" s="509"/>
      <c r="B928" s="510"/>
      <c r="C928" s="511"/>
      <c r="D928" s="511"/>
    </row>
    <row r="929" ht="15.75" customHeight="1">
      <c r="A929" s="506"/>
      <c r="B929" s="507"/>
      <c r="C929" s="508"/>
      <c r="D929" s="508"/>
    </row>
    <row r="930" ht="15.75" customHeight="1">
      <c r="A930" s="509"/>
      <c r="B930" s="510"/>
      <c r="C930" s="511"/>
      <c r="D930" s="511"/>
    </row>
    <row r="931" ht="15.75" customHeight="1">
      <c r="A931" s="506"/>
      <c r="B931" s="507"/>
      <c r="C931" s="508"/>
      <c r="D931" s="508"/>
    </row>
    <row r="932" ht="15.75" customHeight="1">
      <c r="A932" s="509"/>
      <c r="B932" s="510"/>
      <c r="C932" s="511"/>
      <c r="D932" s="511"/>
    </row>
    <row r="933" ht="15.75" customHeight="1">
      <c r="A933" s="506"/>
      <c r="B933" s="507"/>
      <c r="C933" s="508"/>
      <c r="D933" s="508"/>
    </row>
    <row r="934" ht="15.75" customHeight="1">
      <c r="A934" s="509"/>
      <c r="B934" s="510"/>
      <c r="C934" s="511"/>
      <c r="D934" s="511"/>
    </row>
    <row r="935" ht="15.75" customHeight="1">
      <c r="A935" s="506"/>
      <c r="B935" s="507"/>
      <c r="C935" s="508"/>
      <c r="D935" s="508"/>
    </row>
    <row r="936" ht="15.75" customHeight="1">
      <c r="A936" s="509"/>
      <c r="B936" s="510"/>
      <c r="C936" s="511"/>
      <c r="D936" s="511"/>
    </row>
    <row r="937" ht="15.75" customHeight="1">
      <c r="A937" s="506"/>
      <c r="B937" s="507"/>
      <c r="C937" s="508"/>
      <c r="D937" s="508"/>
    </row>
    <row r="938" ht="15.75" customHeight="1">
      <c r="A938" s="509"/>
      <c r="B938" s="510"/>
      <c r="C938" s="511"/>
      <c r="D938" s="511"/>
    </row>
    <row r="939" ht="15.75" customHeight="1">
      <c r="A939" s="506"/>
      <c r="B939" s="507"/>
      <c r="C939" s="508"/>
      <c r="D939" s="508"/>
    </row>
    <row r="940" ht="15.75" customHeight="1">
      <c r="A940" s="509"/>
      <c r="B940" s="510"/>
      <c r="C940" s="511"/>
      <c r="D940" s="511"/>
    </row>
    <row r="941" ht="15.75" customHeight="1">
      <c r="A941" s="506"/>
      <c r="B941" s="507"/>
      <c r="C941" s="508"/>
      <c r="D941" s="508"/>
    </row>
    <row r="942" ht="15.75" customHeight="1">
      <c r="A942" s="509"/>
      <c r="B942" s="510"/>
      <c r="C942" s="511"/>
      <c r="D942" s="511"/>
    </row>
    <row r="943" ht="15.75" customHeight="1">
      <c r="A943" s="506"/>
      <c r="B943" s="507"/>
      <c r="C943" s="508"/>
      <c r="D943" s="508"/>
    </row>
    <row r="944" ht="15.75" customHeight="1">
      <c r="A944" s="509"/>
      <c r="B944" s="510"/>
      <c r="C944" s="511"/>
      <c r="D944" s="511"/>
    </row>
    <row r="945" ht="15.75" customHeight="1">
      <c r="A945" s="506"/>
      <c r="B945" s="507"/>
      <c r="C945" s="508"/>
      <c r="D945" s="508"/>
    </row>
    <row r="946" ht="15.75" customHeight="1">
      <c r="A946" s="509"/>
      <c r="B946" s="510"/>
      <c r="C946" s="511"/>
      <c r="D946" s="511"/>
    </row>
    <row r="947" ht="15.75" customHeight="1">
      <c r="A947" s="506"/>
      <c r="B947" s="507"/>
      <c r="C947" s="508"/>
      <c r="D947" s="508"/>
    </row>
    <row r="948" ht="15.75" customHeight="1">
      <c r="A948" s="509"/>
      <c r="B948" s="510"/>
      <c r="C948" s="511"/>
      <c r="D948" s="511"/>
    </row>
    <row r="949" ht="15.75" customHeight="1">
      <c r="A949" s="513"/>
      <c r="B949" s="507"/>
      <c r="C949" s="508"/>
      <c r="D949" s="508"/>
    </row>
    <row r="950" ht="15.75" customHeight="1">
      <c r="A950" s="509"/>
      <c r="B950" s="510"/>
      <c r="C950" s="511"/>
      <c r="D950" s="511"/>
    </row>
    <row r="951" ht="15.75" customHeight="1">
      <c r="A951" s="506"/>
      <c r="B951" s="507"/>
      <c r="C951" s="508"/>
      <c r="D951" s="508"/>
    </row>
    <row r="952" ht="15.75" customHeight="1">
      <c r="A952" s="509"/>
      <c r="B952" s="510"/>
      <c r="C952" s="511"/>
      <c r="D952" s="511"/>
    </row>
    <row r="953" ht="15.75" customHeight="1">
      <c r="A953" s="506"/>
      <c r="B953" s="507"/>
      <c r="C953" s="508"/>
      <c r="D953" s="508"/>
    </row>
    <row r="954" ht="15.75" customHeight="1">
      <c r="A954" s="509"/>
      <c r="B954" s="510"/>
      <c r="C954" s="511"/>
      <c r="D954" s="511"/>
    </row>
    <row r="955" ht="15.75" customHeight="1">
      <c r="A955" s="506"/>
      <c r="B955" s="507"/>
      <c r="C955" s="508"/>
      <c r="D955" s="508"/>
    </row>
    <row r="956" ht="15.75" customHeight="1">
      <c r="A956" s="509"/>
      <c r="B956" s="510"/>
      <c r="C956" s="511"/>
      <c r="D956" s="511"/>
    </row>
    <row r="957" ht="15.75" customHeight="1">
      <c r="A957" s="506"/>
      <c r="B957" s="507"/>
      <c r="C957" s="508"/>
      <c r="D957" s="508"/>
    </row>
    <row r="958" ht="15.75" customHeight="1">
      <c r="A958" s="509"/>
      <c r="B958" s="510"/>
      <c r="C958" s="511"/>
      <c r="D958" s="511"/>
    </row>
    <row r="959" ht="15.75" customHeight="1">
      <c r="A959" s="506"/>
      <c r="B959" s="507"/>
      <c r="C959" s="508"/>
      <c r="D959" s="508"/>
    </row>
    <row r="960" ht="15.75" customHeight="1">
      <c r="A960" s="509"/>
      <c r="B960" s="510"/>
      <c r="C960" s="511"/>
      <c r="D960" s="511"/>
    </row>
    <row r="961" ht="15.75" customHeight="1">
      <c r="A961" s="506"/>
      <c r="B961" s="507"/>
      <c r="C961" s="508"/>
      <c r="D961" s="508"/>
    </row>
    <row r="962" ht="15.75" customHeight="1">
      <c r="A962" s="509"/>
      <c r="B962" s="510"/>
      <c r="C962" s="511"/>
      <c r="D962" s="511"/>
    </row>
    <row r="963" ht="15.75" customHeight="1">
      <c r="A963" s="506"/>
      <c r="B963" s="507"/>
      <c r="C963" s="508"/>
      <c r="D963" s="508"/>
    </row>
    <row r="964" ht="15.75" customHeight="1">
      <c r="A964" s="509"/>
      <c r="B964" s="510"/>
      <c r="C964" s="511"/>
      <c r="D964" s="511"/>
    </row>
    <row r="965" ht="15.75" customHeight="1">
      <c r="A965" s="506"/>
      <c r="B965" s="507"/>
      <c r="C965" s="508"/>
      <c r="D965" s="508"/>
    </row>
    <row r="966" ht="15.75" customHeight="1">
      <c r="A966" s="509"/>
      <c r="B966" s="510"/>
      <c r="C966" s="511"/>
      <c r="D966" s="511"/>
    </row>
    <row r="967" ht="15.75" customHeight="1">
      <c r="A967" s="506"/>
      <c r="B967" s="507"/>
      <c r="C967" s="508"/>
      <c r="D967" s="508"/>
    </row>
    <row r="968" ht="15.75" customHeight="1">
      <c r="A968" s="509"/>
      <c r="B968" s="510"/>
      <c r="C968" s="511"/>
      <c r="D968" s="511"/>
    </row>
    <row r="969" ht="15.75" customHeight="1">
      <c r="A969" s="506"/>
      <c r="B969" s="507"/>
      <c r="C969" s="508"/>
      <c r="D969" s="508"/>
    </row>
    <row r="970" ht="15.75" customHeight="1">
      <c r="A970" s="509"/>
      <c r="B970" s="510"/>
      <c r="C970" s="511"/>
      <c r="D970" s="511"/>
    </row>
    <row r="971" ht="15.75" customHeight="1">
      <c r="A971" s="506"/>
      <c r="B971" s="507"/>
      <c r="C971" s="508"/>
      <c r="D971" s="508"/>
    </row>
    <row r="972" ht="15.75" customHeight="1">
      <c r="A972" s="509"/>
      <c r="B972" s="510"/>
      <c r="C972" s="511"/>
      <c r="D972" s="511"/>
    </row>
    <row r="973" ht="15.75" customHeight="1">
      <c r="A973" s="506"/>
      <c r="B973" s="507"/>
      <c r="C973" s="508"/>
      <c r="D973" s="508"/>
    </row>
    <row r="974" ht="15.75" customHeight="1">
      <c r="A974" s="509"/>
      <c r="B974" s="510"/>
      <c r="C974" s="511"/>
      <c r="D974" s="511"/>
    </row>
    <row r="975" ht="15.75" customHeight="1">
      <c r="A975" s="506"/>
      <c r="B975" s="507"/>
      <c r="C975" s="508"/>
      <c r="D975" s="508"/>
    </row>
    <row r="976" ht="15.75" customHeight="1">
      <c r="A976" s="509"/>
      <c r="B976" s="510"/>
      <c r="C976" s="511"/>
      <c r="D976" s="511"/>
    </row>
    <row r="977" ht="15.75" customHeight="1">
      <c r="A977" s="506"/>
      <c r="B977" s="507"/>
      <c r="C977" s="508"/>
      <c r="D977" s="508"/>
    </row>
    <row r="978" ht="15.75" customHeight="1">
      <c r="A978" s="509"/>
      <c r="B978" s="510"/>
      <c r="C978" s="511"/>
      <c r="D978" s="511"/>
    </row>
    <row r="979" ht="15.75" customHeight="1">
      <c r="A979" s="506"/>
      <c r="B979" s="507"/>
      <c r="C979" s="508"/>
      <c r="D979" s="508"/>
    </row>
    <row r="980" ht="15.75" customHeight="1">
      <c r="A980" s="509"/>
      <c r="B980" s="510"/>
      <c r="C980" s="511"/>
      <c r="D980" s="511"/>
    </row>
    <row r="981" ht="15.75" customHeight="1">
      <c r="A981" s="506"/>
      <c r="B981" s="507"/>
      <c r="C981" s="508"/>
      <c r="D981" s="508"/>
    </row>
    <row r="982" ht="15.75" customHeight="1">
      <c r="A982" s="509"/>
      <c r="B982" s="510"/>
      <c r="C982" s="511"/>
      <c r="D982" s="511"/>
    </row>
    <row r="983" ht="15.75" customHeight="1">
      <c r="A983" s="506"/>
      <c r="B983" s="507"/>
      <c r="C983" s="508"/>
      <c r="D983" s="508"/>
    </row>
    <row r="984" ht="15.75" customHeight="1">
      <c r="A984" s="509"/>
      <c r="B984" s="510"/>
      <c r="C984" s="511"/>
      <c r="D984" s="511"/>
    </row>
    <row r="985" ht="15.75" customHeight="1">
      <c r="A985" s="506"/>
      <c r="B985" s="507"/>
      <c r="C985" s="508"/>
      <c r="D985" s="508"/>
    </row>
    <row r="986" ht="15.75" customHeight="1">
      <c r="A986" s="509"/>
      <c r="B986" s="510"/>
      <c r="C986" s="511"/>
      <c r="D986" s="511"/>
    </row>
    <row r="987" ht="15.75" customHeight="1">
      <c r="A987" s="506"/>
      <c r="B987" s="507"/>
      <c r="C987" s="508"/>
      <c r="D987" s="508"/>
    </row>
    <row r="988" ht="15.75" customHeight="1">
      <c r="A988" s="509"/>
      <c r="B988" s="510"/>
      <c r="C988" s="511"/>
      <c r="D988" s="511"/>
    </row>
    <row r="989" ht="15.75" customHeight="1">
      <c r="A989" s="506"/>
      <c r="B989" s="507"/>
      <c r="C989" s="508"/>
      <c r="D989" s="508"/>
    </row>
    <row r="990" ht="15.75" customHeight="1">
      <c r="A990" s="509"/>
      <c r="B990" s="510"/>
      <c r="C990" s="511"/>
      <c r="D990" s="511"/>
    </row>
    <row r="991" ht="15.75" customHeight="1">
      <c r="A991" s="506"/>
      <c r="B991" s="507"/>
      <c r="C991" s="508"/>
      <c r="D991" s="508"/>
    </row>
    <row r="992" ht="15.75" customHeight="1">
      <c r="A992" s="509"/>
      <c r="B992" s="510"/>
      <c r="C992" s="511"/>
      <c r="D992" s="511"/>
    </row>
    <row r="993" ht="15.75" customHeight="1">
      <c r="A993" s="506"/>
      <c r="B993" s="507"/>
      <c r="C993" s="508"/>
      <c r="D993" s="508"/>
    </row>
    <row r="994" ht="15.75" customHeight="1">
      <c r="A994" s="509"/>
      <c r="B994" s="510"/>
      <c r="C994" s="511"/>
      <c r="D994" s="511"/>
    </row>
    <row r="995" ht="15.75" customHeight="1">
      <c r="A995" s="506"/>
      <c r="B995" s="507"/>
      <c r="C995" s="508"/>
      <c r="D995" s="508"/>
    </row>
    <row r="996" ht="15.75" customHeight="1">
      <c r="A996" s="509"/>
      <c r="B996" s="510"/>
      <c r="C996" s="511"/>
      <c r="D996" s="511"/>
    </row>
    <row r="997" ht="15.75" customHeight="1">
      <c r="A997" s="506"/>
      <c r="B997" s="507"/>
      <c r="C997" s="508"/>
      <c r="D997" s="508"/>
    </row>
    <row r="998" ht="15.75" customHeight="1">
      <c r="A998" s="509"/>
      <c r="B998" s="510"/>
      <c r="C998" s="511"/>
      <c r="D998" s="511"/>
    </row>
    <row r="999" ht="15.75" customHeight="1">
      <c r="A999" s="506"/>
      <c r="B999" s="507"/>
      <c r="C999" s="508"/>
      <c r="D999" s="508"/>
    </row>
    <row r="1000" ht="15.75" customHeight="1">
      <c r="A1000" s="509"/>
      <c r="B1000" s="510"/>
      <c r="C1000" s="511"/>
      <c r="D1000" s="511"/>
    </row>
    <row r="1001" ht="15.75" customHeight="1">
      <c r="A1001" s="506"/>
      <c r="B1001" s="507"/>
      <c r="C1001" s="508"/>
      <c r="D1001" s="508"/>
    </row>
    <row r="1002" ht="15.75" customHeight="1">
      <c r="A1002" s="509"/>
      <c r="B1002" s="510"/>
      <c r="C1002" s="511"/>
      <c r="D1002" s="511"/>
    </row>
    <row r="1003" ht="15.75" customHeight="1">
      <c r="A1003" s="506"/>
      <c r="B1003" s="507"/>
      <c r="C1003" s="508"/>
      <c r="D1003" s="508"/>
    </row>
    <row r="1004" ht="15.75" customHeight="1">
      <c r="A1004" s="509"/>
      <c r="B1004" s="510"/>
      <c r="C1004" s="511"/>
      <c r="D1004" s="511"/>
    </row>
    <row r="1005" ht="15.75" customHeight="1">
      <c r="A1005" s="506"/>
      <c r="B1005" s="507"/>
      <c r="C1005" s="508"/>
      <c r="D1005" s="508"/>
    </row>
    <row r="1006" ht="15.75" customHeight="1">
      <c r="A1006" s="509"/>
      <c r="B1006" s="510"/>
      <c r="C1006" s="511"/>
      <c r="D1006" s="511"/>
    </row>
    <row r="1007" ht="15.75" customHeight="1">
      <c r="A1007" s="506"/>
      <c r="B1007" s="507"/>
      <c r="C1007" s="508"/>
      <c r="D1007" s="508"/>
    </row>
    <row r="1008" ht="15.75" customHeight="1">
      <c r="A1008" s="509"/>
      <c r="B1008" s="510"/>
      <c r="C1008" s="511"/>
      <c r="D1008" s="511"/>
    </row>
    <row r="1009" ht="15.75" customHeight="1">
      <c r="A1009" s="506"/>
      <c r="B1009" s="507"/>
      <c r="C1009" s="508"/>
      <c r="D1009" s="508"/>
    </row>
    <row r="1010" ht="15.75" customHeight="1">
      <c r="A1010" s="509"/>
      <c r="B1010" s="510"/>
      <c r="C1010" s="511"/>
      <c r="D1010" s="511"/>
    </row>
    <row r="1011" ht="15.75" customHeight="1">
      <c r="A1011" s="506"/>
      <c r="B1011" s="507"/>
      <c r="C1011" s="508"/>
      <c r="D1011" s="508"/>
    </row>
    <row r="1012" ht="15.75" customHeight="1">
      <c r="A1012" s="509"/>
      <c r="B1012" s="510"/>
      <c r="C1012" s="511"/>
      <c r="D1012" s="511"/>
    </row>
    <row r="1013" ht="15.75" customHeight="1">
      <c r="A1013" s="506"/>
      <c r="B1013" s="507"/>
      <c r="C1013" s="508"/>
      <c r="D1013" s="508"/>
    </row>
    <row r="1014" ht="15.75" customHeight="1">
      <c r="A1014" s="509"/>
      <c r="B1014" s="510"/>
      <c r="C1014" s="511"/>
      <c r="D1014" s="511"/>
    </row>
    <row r="1015" ht="15.75" customHeight="1">
      <c r="A1015" s="506"/>
      <c r="B1015" s="507"/>
      <c r="C1015" s="508"/>
      <c r="D1015" s="508"/>
    </row>
    <row r="1016" ht="15.75" customHeight="1">
      <c r="A1016" s="509"/>
      <c r="B1016" s="510"/>
      <c r="C1016" s="511"/>
      <c r="D1016" s="511"/>
    </row>
    <row r="1017" ht="15.75" customHeight="1">
      <c r="A1017" s="506"/>
      <c r="B1017" s="507"/>
      <c r="C1017" s="508"/>
      <c r="D1017" s="508"/>
    </row>
    <row r="1018" ht="15.75" customHeight="1">
      <c r="A1018" s="509"/>
      <c r="B1018" s="510"/>
      <c r="C1018" s="511"/>
      <c r="D1018" s="511"/>
    </row>
    <row r="1019" ht="15.75" customHeight="1">
      <c r="A1019" s="506"/>
      <c r="B1019" s="507"/>
      <c r="C1019" s="508"/>
      <c r="D1019" s="508"/>
    </row>
    <row r="1020" ht="15.75" customHeight="1">
      <c r="A1020" s="509"/>
      <c r="B1020" s="510"/>
      <c r="C1020" s="511"/>
      <c r="D1020" s="511"/>
    </row>
    <row r="1021" ht="15.75" customHeight="1">
      <c r="A1021" s="506"/>
      <c r="B1021" s="507"/>
      <c r="C1021" s="508"/>
      <c r="D1021" s="508"/>
    </row>
    <row r="1022" ht="15.75" customHeight="1">
      <c r="A1022" s="509"/>
      <c r="B1022" s="510"/>
      <c r="C1022" s="511"/>
      <c r="D1022" s="511"/>
    </row>
    <row r="1023" ht="15.75" customHeight="1">
      <c r="A1023" s="506"/>
      <c r="B1023" s="507"/>
      <c r="C1023" s="508"/>
      <c r="D1023" s="508"/>
    </row>
    <row r="1024" ht="15.75" customHeight="1">
      <c r="A1024" s="509"/>
      <c r="B1024" s="510"/>
      <c r="C1024" s="511"/>
      <c r="D1024" s="511"/>
    </row>
    <row r="1025" ht="15.75" customHeight="1">
      <c r="A1025" s="506"/>
      <c r="B1025" s="507"/>
      <c r="C1025" s="508"/>
      <c r="D1025" s="508"/>
    </row>
    <row r="1026" ht="15.75" customHeight="1">
      <c r="A1026" s="509"/>
      <c r="B1026" s="510"/>
      <c r="C1026" s="511"/>
      <c r="D1026" s="511"/>
    </row>
    <row r="1027" ht="15.75" customHeight="1">
      <c r="A1027" s="506"/>
      <c r="B1027" s="507"/>
      <c r="C1027" s="508"/>
      <c r="D1027" s="508"/>
    </row>
    <row r="1028" ht="15.75" customHeight="1">
      <c r="A1028" s="509"/>
      <c r="B1028" s="510"/>
      <c r="C1028" s="511"/>
      <c r="D1028" s="511"/>
    </row>
    <row r="1029" ht="15.75" customHeight="1">
      <c r="A1029" s="506"/>
      <c r="B1029" s="507"/>
      <c r="C1029" s="508"/>
      <c r="D1029" s="508"/>
    </row>
    <row r="1030" ht="15.75" customHeight="1">
      <c r="A1030" s="509"/>
      <c r="B1030" s="510"/>
      <c r="C1030" s="511"/>
      <c r="D1030" s="511"/>
    </row>
    <row r="1031" ht="15.75" customHeight="1">
      <c r="A1031" s="506"/>
      <c r="B1031" s="507"/>
      <c r="C1031" s="508"/>
      <c r="D1031" s="508"/>
    </row>
    <row r="1032" ht="15.75" customHeight="1">
      <c r="A1032" s="509"/>
      <c r="B1032" s="510"/>
      <c r="C1032" s="511"/>
      <c r="D1032" s="511"/>
    </row>
    <row r="1033" ht="15.75" customHeight="1">
      <c r="A1033" s="506"/>
      <c r="B1033" s="507"/>
      <c r="C1033" s="508"/>
      <c r="D1033" s="508"/>
    </row>
    <row r="1034" ht="15.75" customHeight="1">
      <c r="A1034" s="509"/>
      <c r="B1034" s="510"/>
      <c r="C1034" s="511"/>
      <c r="D1034" s="511"/>
    </row>
    <row r="1035" ht="15.75" customHeight="1">
      <c r="A1035" s="506"/>
      <c r="B1035" s="507"/>
      <c r="C1035" s="508"/>
      <c r="D1035" s="508"/>
    </row>
    <row r="1036" ht="15.75" customHeight="1">
      <c r="A1036" s="509"/>
      <c r="B1036" s="510"/>
      <c r="C1036" s="511"/>
      <c r="D1036" s="511"/>
    </row>
    <row r="1037" ht="15.75" customHeight="1">
      <c r="A1037" s="506"/>
      <c r="B1037" s="507"/>
      <c r="C1037" s="508"/>
      <c r="D1037" s="508"/>
    </row>
    <row r="1038" ht="15.75" customHeight="1">
      <c r="A1038" s="509"/>
      <c r="B1038" s="510"/>
      <c r="C1038" s="511"/>
      <c r="D1038" s="511"/>
    </row>
    <row r="1039" ht="15.75" customHeight="1">
      <c r="A1039" s="506"/>
      <c r="B1039" s="507"/>
      <c r="C1039" s="508"/>
      <c r="D1039" s="508"/>
    </row>
    <row r="1040" ht="15.75" customHeight="1">
      <c r="A1040" s="509"/>
      <c r="B1040" s="510"/>
      <c r="C1040" s="511"/>
      <c r="D1040" s="511"/>
    </row>
    <row r="1041" ht="15.75" customHeight="1">
      <c r="A1041" s="506"/>
      <c r="B1041" s="507"/>
      <c r="C1041" s="508"/>
      <c r="D1041" s="508"/>
    </row>
    <row r="1042" ht="15.75" customHeight="1">
      <c r="A1042" s="509"/>
      <c r="B1042" s="510"/>
      <c r="C1042" s="511"/>
      <c r="D1042" s="511"/>
    </row>
    <row r="1043" ht="15.75" customHeight="1">
      <c r="A1043" s="506"/>
      <c r="B1043" s="507"/>
      <c r="C1043" s="508"/>
      <c r="D1043" s="508"/>
    </row>
    <row r="1044" ht="15.75" customHeight="1">
      <c r="A1044" s="509"/>
      <c r="B1044" s="510"/>
      <c r="C1044" s="511"/>
      <c r="D1044" s="511"/>
    </row>
    <row r="1045" ht="15.75" customHeight="1">
      <c r="A1045" s="506"/>
      <c r="B1045" s="507"/>
      <c r="C1045" s="508"/>
      <c r="D1045" s="508"/>
    </row>
    <row r="1046" ht="15.75" customHeight="1">
      <c r="A1046" s="509"/>
      <c r="B1046" s="510"/>
      <c r="C1046" s="511"/>
      <c r="D1046" s="511"/>
    </row>
    <row r="1047" ht="15.75" customHeight="1">
      <c r="A1047" s="506"/>
      <c r="B1047" s="507"/>
      <c r="C1047" s="508"/>
      <c r="D1047" s="508"/>
    </row>
    <row r="1048" ht="15.75" customHeight="1">
      <c r="A1048" s="509"/>
      <c r="B1048" s="510"/>
      <c r="C1048" s="511"/>
      <c r="D1048" s="511"/>
    </row>
    <row r="1049" ht="15.75" customHeight="1">
      <c r="A1049" s="506"/>
      <c r="B1049" s="507"/>
      <c r="C1049" s="508"/>
      <c r="D1049" s="508"/>
    </row>
    <row r="1050" ht="15.75" customHeight="1">
      <c r="A1050" s="509"/>
      <c r="B1050" s="510"/>
      <c r="C1050" s="511"/>
      <c r="D1050" s="511"/>
    </row>
    <row r="1051" ht="15.75" customHeight="1">
      <c r="A1051" s="506"/>
      <c r="B1051" s="507"/>
      <c r="C1051" s="508"/>
      <c r="D1051" s="508"/>
    </row>
    <row r="1052" ht="15.75" customHeight="1">
      <c r="A1052" s="509"/>
      <c r="B1052" s="510"/>
      <c r="C1052" s="511"/>
      <c r="D1052" s="511"/>
    </row>
    <row r="1053" ht="15.75" customHeight="1">
      <c r="A1053" s="496" t="s">
        <v>917</v>
      </c>
    </row>
    <row r="1054" ht="15.75" customHeight="1"/>
    <row r="1055" ht="15.75" customHeight="1"/>
    <row r="1056" ht="15.75" customHeight="1"/>
    <row r="1057" ht="15.75" customHeight="1"/>
    <row r="1058" ht="15.75" customHeight="1"/>
    <row r="1059" ht="15.75" customHeight="1"/>
    <row r="1060" ht="15.75" customHeight="1"/>
    <row r="1061" ht="15.75" customHeight="1"/>
    <row r="1062" ht="15.75" customHeight="1">
      <c r="A1062" s="499" t="s">
        <v>918</v>
      </c>
    </row>
    <row r="1063" ht="15.75" customHeight="1"/>
    <row r="1064" ht="15.75" customHeight="1"/>
    <row r="1065" ht="15.75" customHeight="1"/>
    <row r="1066" ht="15.75" customHeight="1"/>
    <row r="1067" ht="15.75" customHeight="1"/>
  </sheetData>
  <mergeCells count="22">
    <mergeCell ref="A484:A485"/>
    <mergeCell ref="A488:A489"/>
    <mergeCell ref="B488:B489"/>
    <mergeCell ref="A2:D2"/>
    <mergeCell ref="A3:D3"/>
    <mergeCell ref="A4:D4"/>
    <mergeCell ref="B484:B485"/>
    <mergeCell ref="C484:C485"/>
    <mergeCell ref="D484:D485"/>
    <mergeCell ref="A486:D487"/>
    <mergeCell ref="C496:D496"/>
    <mergeCell ref="C497:D497"/>
    <mergeCell ref="C498:D498"/>
    <mergeCell ref="A1053:D1061"/>
    <mergeCell ref="A1062:D1067"/>
    <mergeCell ref="C489:D489"/>
    <mergeCell ref="C490:D490"/>
    <mergeCell ref="C491:D491"/>
    <mergeCell ref="C492:D492"/>
    <mergeCell ref="C493:D493"/>
    <mergeCell ref="C494:D494"/>
    <mergeCell ref="C495:D495"/>
  </mergeCells>
  <conditionalFormatting sqref="C5:D484">
    <cfRule type="cellIs" dxfId="0" priority="1" operator="equal">
      <formula>"Yes"</formula>
    </cfRule>
  </conditionalFormatting>
  <conditionalFormatting sqref="C5:D484">
    <cfRule type="containsText" dxfId="1" priority="2" operator="containsText" text="No">
      <formula>NOT(ISERROR(SEARCH(("No"),(C5))))</formula>
    </cfRule>
  </conditionalFormatting>
  <conditionalFormatting sqref="C5:D484">
    <cfRule type="containsText" dxfId="2" priority="3" operator="containsText" text="Mostly">
      <formula>NOT(ISERROR(SEARCH(("Mostly"),(C5))))</formula>
    </cfRule>
  </conditionalFormatting>
  <conditionalFormatting sqref="B8:B9 B60:B62 B69:B76 B78 B80:B84 B87:B89 B95 B270 B281">
    <cfRule type="colorScale" priority="4">
      <colorScale>
        <cfvo type="min"/>
        <cfvo type="max"/>
        <color rgb="FF57BB8A"/>
        <color rgb="FFFFFFFF"/>
      </colorScale>
    </cfRule>
  </conditionalFormatting>
  <dataValidations>
    <dataValidation type="list" allowBlank="1" showDropDown="1" sqref="C5:D484">
      <formula1>"Yes,No,Mostly"</formula1>
    </dataValidation>
  </dataValidations>
  <hyperlinks>
    <hyperlink r:id="rId1" ref="A4"/>
    <hyperlink r:id="rId2" ref="A5"/>
    <hyperlink r:id="rId3" ref="A6"/>
    <hyperlink r:id="rId4" ref="B6"/>
    <hyperlink r:id="rId5" location="gid=0" ref="A7"/>
    <hyperlink r:id="rId6" location="gid=1792554832" ref="A8"/>
    <hyperlink r:id="rId7" location="gid=0" ref="A9"/>
    <hyperlink r:id="rId8" ref="B9"/>
    <hyperlink r:id="rId9" ref="A10"/>
    <hyperlink r:id="rId10" ref="A11"/>
    <hyperlink r:id="rId11" location="gid=1792554832" ref="A12"/>
    <hyperlink r:id="rId12" ref="B12"/>
    <hyperlink r:id="rId13" location="gid=1792554832" ref="A13"/>
    <hyperlink r:id="rId14" location="gid=2018221909" ref="A14"/>
    <hyperlink r:id="rId15" ref="A15"/>
    <hyperlink r:id="rId16" location="gid=0" ref="A16"/>
    <hyperlink r:id="rId17" ref="B16"/>
    <hyperlink r:id="rId18" location="gid=1141580567" ref="A17"/>
    <hyperlink r:id="rId19" ref="B17"/>
    <hyperlink r:id="rId20" location="gid=1792554832" ref="A18"/>
    <hyperlink r:id="rId21" ref="B18"/>
    <hyperlink r:id="rId22" location="gid=0" ref="A19"/>
    <hyperlink r:id="rId23" ref="B19"/>
    <hyperlink r:id="rId24" location="gid=1792554832" ref="A20"/>
    <hyperlink r:id="rId25" location="gid=1520634709" ref="A21"/>
    <hyperlink r:id="rId26" ref="A22"/>
    <hyperlink r:id="rId27" location="gid=1202580443" ref="A23"/>
    <hyperlink r:id="rId28" ref="A24"/>
    <hyperlink r:id="rId29" ref="B24"/>
    <hyperlink r:id="rId30" location="gid=766670282" ref="A25"/>
    <hyperlink r:id="rId31" location="gid=2012820373" ref="A26"/>
    <hyperlink r:id="rId32" location="gid=1705371403" ref="A27"/>
    <hyperlink r:id="rId33" location="gid=300172461" ref="A28"/>
    <hyperlink r:id="rId34" location="gid=1228224808" ref="A29"/>
    <hyperlink r:id="rId35" ref="B29"/>
    <hyperlink r:id="rId36" ref="A30"/>
    <hyperlink r:id="rId37" location="gid=1012482472" ref="A31"/>
    <hyperlink r:id="rId38" location="gid=0" ref="A32"/>
    <hyperlink r:id="rId39" location="gid=1160569231" ref="A33"/>
    <hyperlink r:id="rId40" ref="A34"/>
    <hyperlink r:id="rId41" location="gid=306146520" ref="A35"/>
    <hyperlink r:id="rId42" location="gid=1466156873" ref="A36"/>
    <hyperlink r:id="rId43" ref="A37"/>
    <hyperlink r:id="rId44" ref="B37"/>
    <hyperlink r:id="rId45" ref="A38"/>
    <hyperlink r:id="rId46" ref="B38"/>
    <hyperlink r:id="rId47" location="gid=94173821" ref="A39"/>
    <hyperlink r:id="rId48" location="gid=411002109" ref="A40"/>
    <hyperlink r:id="rId49" location="gid=585347098" ref="A41"/>
    <hyperlink r:id="rId50" location="gid=410927481" ref="A42"/>
    <hyperlink r:id="rId51" ref="A43"/>
    <hyperlink r:id="rId52" location="gid=1151463948" ref="A44"/>
    <hyperlink r:id="rId53" location="gid=0" ref="A45"/>
    <hyperlink r:id="rId54" ref="B45"/>
    <hyperlink r:id="rId55" location="gid=0" ref="A46"/>
    <hyperlink r:id="rId56" ref="B46"/>
    <hyperlink r:id="rId57" location="gid=0" ref="A47"/>
    <hyperlink r:id="rId58" ref="A48"/>
    <hyperlink r:id="rId59" location="gid=1631842705" ref="A49"/>
    <hyperlink r:id="rId60" ref="B49"/>
    <hyperlink r:id="rId61" ref="A50"/>
    <hyperlink r:id="rId62" location="gid=0" ref="A51"/>
    <hyperlink r:id="rId63" ref="B51"/>
    <hyperlink r:id="rId64" location="gid=415494178" ref="A52"/>
    <hyperlink r:id="rId65" ref="A53"/>
    <hyperlink r:id="rId66" location="gid=1290736512" ref="A54"/>
    <hyperlink r:id="rId67" ref="A55"/>
    <hyperlink r:id="rId68" location="gid=306146520" ref="A56"/>
    <hyperlink r:id="rId69" location="gid=0" ref="A57"/>
    <hyperlink r:id="rId70" ref="B57"/>
    <hyperlink r:id="rId71" location="gid=23705028" ref="A58"/>
    <hyperlink r:id="rId72" ref="B58"/>
    <hyperlink r:id="rId73" location="gid=766670282" ref="A59"/>
    <hyperlink r:id="rId74" ref="B59"/>
    <hyperlink r:id="rId75" location="gid=699519374" ref="A60"/>
    <hyperlink r:id="rId76" ref="B60"/>
    <hyperlink r:id="rId77" location="gid=2127967519" ref="A61"/>
    <hyperlink r:id="rId78" location="gid=0" ref="A62"/>
    <hyperlink r:id="rId79" location="gid=1275210512" ref="A63"/>
    <hyperlink r:id="rId80" ref="A64"/>
    <hyperlink r:id="rId81" ref="A65"/>
    <hyperlink r:id="rId82" ref="B65"/>
    <hyperlink r:id="rId83" location="gid=0" ref="A66"/>
    <hyperlink r:id="rId84" location="gid=0" ref="A67"/>
    <hyperlink r:id="rId85" ref="A68"/>
    <hyperlink r:id="rId86" ref="B68"/>
    <hyperlink r:id="rId87" location="gid=1792554832" ref="A69"/>
    <hyperlink r:id="rId88" ref="B69"/>
    <hyperlink r:id="rId89" location="gid=1852690675" ref="A70"/>
    <hyperlink r:id="rId90" location="gid=1932246858" ref="A71"/>
    <hyperlink r:id="rId91" ref="A72"/>
    <hyperlink r:id="rId92" ref="A73"/>
    <hyperlink r:id="rId93" location="gid=1686779664" ref="A74"/>
    <hyperlink r:id="rId94" ref="B74"/>
    <hyperlink r:id="rId95" ref="A75"/>
    <hyperlink r:id="rId96" location="gid=168005908" ref="A76"/>
    <hyperlink r:id="rId97" location="gid=1160569231" ref="A77"/>
    <hyperlink r:id="rId98" ref="A78"/>
    <hyperlink r:id="rId99" location="gid=1792554832" ref="A79"/>
    <hyperlink r:id="rId100" ref="B79"/>
    <hyperlink r:id="rId101" ref="A80"/>
    <hyperlink r:id="rId102" ref="B80"/>
    <hyperlink r:id="rId103" location="gid=574135818" ref="A81"/>
    <hyperlink r:id="rId104" ref="B81"/>
    <hyperlink r:id="rId105" location="gid=1792554832" ref="A82"/>
    <hyperlink r:id="rId106" ref="B82"/>
    <hyperlink r:id="rId107" location="gid=1792554832" ref="A83"/>
    <hyperlink r:id="rId108" ref="B83"/>
    <hyperlink r:id="rId109" ref="A84"/>
    <hyperlink r:id="rId110" location="gid=0" ref="A85"/>
    <hyperlink r:id="rId111" ref="B85"/>
    <hyperlink r:id="rId112" location="gid=0" ref="A86"/>
    <hyperlink r:id="rId113" ref="B86"/>
    <hyperlink r:id="rId114" location="gid=0" ref="A87"/>
    <hyperlink r:id="rId115" ref="B87"/>
    <hyperlink r:id="rId116" location="gid=1792554832" ref="A88"/>
    <hyperlink r:id="rId117" ref="B88"/>
    <hyperlink r:id="rId118" ref="A89"/>
    <hyperlink r:id="rId119" ref="A90"/>
    <hyperlink r:id="rId120" ref="A91"/>
    <hyperlink r:id="rId121" ref="B91"/>
    <hyperlink r:id="rId122" location="gid=2046246281" ref="A92"/>
    <hyperlink r:id="rId123" ref="B92"/>
    <hyperlink r:id="rId124" location="gid=596058949" ref="A93"/>
    <hyperlink r:id="rId125" location="gid=0" ref="A94"/>
    <hyperlink r:id="rId126" ref="B94"/>
    <hyperlink r:id="rId127" location="gid=1356456432" ref="A95"/>
    <hyperlink r:id="rId128" ref="A96"/>
    <hyperlink r:id="rId129" ref="B96"/>
    <hyperlink r:id="rId130" ref="A97"/>
    <hyperlink r:id="rId131" location="gid=1520634709" ref="A98"/>
    <hyperlink r:id="rId132" ref="A99"/>
    <hyperlink r:id="rId133" location="gid=147924297" ref="A100"/>
    <hyperlink r:id="rId134" location="gid=2006526517" ref="A101"/>
    <hyperlink r:id="rId135" ref="A102"/>
    <hyperlink r:id="rId136" location="gid=306146520" ref="A103"/>
    <hyperlink r:id="rId137" location="gid=766670282" ref="A104"/>
    <hyperlink r:id="rId138" location="gid=436420468" ref="A105"/>
    <hyperlink r:id="rId139" ref="B105"/>
    <hyperlink r:id="rId140" ref="A106"/>
    <hyperlink r:id="rId141" ref="B106"/>
    <hyperlink r:id="rId142" location="gid=202334625" ref="A108"/>
    <hyperlink r:id="rId143" ref="B108"/>
    <hyperlink r:id="rId144" location="gid=0" ref="A109"/>
    <hyperlink r:id="rId145" ref="B109"/>
    <hyperlink r:id="rId146" location="gid=985894182" ref="A110"/>
    <hyperlink r:id="rId147" ref="A111"/>
    <hyperlink r:id="rId148" ref="B111"/>
    <hyperlink r:id="rId149" ref="A112"/>
    <hyperlink r:id="rId150" ref="B112"/>
    <hyperlink r:id="rId151" location="gid=298548692" ref="A113"/>
    <hyperlink r:id="rId152" ref="B113"/>
    <hyperlink r:id="rId153" ref="A114"/>
    <hyperlink r:id="rId154" location="gid=0" ref="A115"/>
    <hyperlink r:id="rId155" ref="B115"/>
    <hyperlink r:id="rId156" location="gid=71288891" ref="A116"/>
    <hyperlink r:id="rId157" ref="B116"/>
    <hyperlink r:id="rId158" location="gid=0" ref="A117"/>
    <hyperlink r:id="rId159" ref="B117"/>
    <hyperlink r:id="rId160" ref="A118"/>
    <hyperlink r:id="rId161" ref="B118"/>
    <hyperlink r:id="rId162" location="gid=0" ref="A119"/>
    <hyperlink r:id="rId163" ref="B119"/>
    <hyperlink r:id="rId164" location="gid=0" ref="A120"/>
    <hyperlink r:id="rId165" location="gid=944094987" ref="A121"/>
    <hyperlink r:id="rId166" location="gid=657880121" ref="A122"/>
    <hyperlink r:id="rId167" ref="B122"/>
    <hyperlink r:id="rId168" location="gid=1483939796" ref="A123"/>
    <hyperlink r:id="rId169" location="gid=902648198" ref="A124"/>
    <hyperlink r:id="rId170" location="gid=309871397" ref="A125"/>
    <hyperlink r:id="rId171" location="gid=0" ref="A126"/>
    <hyperlink r:id="rId172" location="gid=365403133" ref="A127"/>
    <hyperlink r:id="rId173" location="gid=0" ref="A128"/>
    <hyperlink r:id="rId174" location="gid=503467644" ref="A129"/>
    <hyperlink r:id="rId175" ref="A130"/>
    <hyperlink r:id="rId176" ref="B130"/>
    <hyperlink r:id="rId177" location="gid=1520634709" ref="A131"/>
    <hyperlink r:id="rId178" ref="A132"/>
    <hyperlink r:id="rId179" location="gid=1792554832" ref="A133"/>
    <hyperlink r:id="rId180" ref="B133"/>
    <hyperlink r:id="rId181" ref="A134"/>
    <hyperlink r:id="rId182" ref="B134"/>
    <hyperlink r:id="rId183" ref="A135"/>
    <hyperlink r:id="rId184" location="gid=503467644" ref="A136"/>
    <hyperlink r:id="rId185" location="gid=0" ref="A137"/>
    <hyperlink r:id="rId186" location="gid=997745212" ref="A138"/>
    <hyperlink r:id="rId187" location="gid=0" ref="A139"/>
    <hyperlink r:id="rId188" location="gid=766670282" ref="A140"/>
    <hyperlink r:id="rId189" location="gid=1495473802" ref="A141"/>
    <hyperlink r:id="rId190" ref="B141"/>
    <hyperlink r:id="rId191" ref="A142"/>
    <hyperlink r:id="rId192" ref="A143"/>
    <hyperlink r:id="rId193" location="gid=1741821132" ref="A144"/>
    <hyperlink r:id="rId194" location="gid=0" ref="A145"/>
    <hyperlink r:id="rId195" location="gid=883120125" ref="A146"/>
    <hyperlink r:id="rId196" location="gid=1764996359" ref="A147"/>
    <hyperlink r:id="rId197" ref="B147"/>
    <hyperlink r:id="rId198" ref="A148"/>
    <hyperlink r:id="rId199" location="gid=0" ref="A149"/>
    <hyperlink r:id="rId200" location="gid=411520792" ref="A150"/>
    <hyperlink r:id="rId201" ref="A151"/>
    <hyperlink r:id="rId202" location="gid=0" ref="A152"/>
    <hyperlink r:id="rId203" location="gid=1739839917" ref="A153"/>
    <hyperlink r:id="rId204" location="gid=0" ref="A154"/>
    <hyperlink r:id="rId205" ref="B154"/>
    <hyperlink r:id="rId206" location="gid=810556526" ref="A155"/>
    <hyperlink r:id="rId207" ref="B155"/>
    <hyperlink r:id="rId208" location="gid=0" ref="A156"/>
    <hyperlink r:id="rId209" ref="A157"/>
    <hyperlink r:id="rId210" ref="A158"/>
    <hyperlink r:id="rId211" ref="B158"/>
    <hyperlink r:id="rId212" location="gid=25638695" ref="A159"/>
    <hyperlink r:id="rId213" location="gid=0" ref="A160"/>
    <hyperlink r:id="rId214" ref="A161"/>
    <hyperlink r:id="rId215" ref="A162"/>
    <hyperlink r:id="rId216" location="gid=788157788" ref="A163"/>
    <hyperlink r:id="rId217" ref="A164"/>
    <hyperlink r:id="rId218" ref="A165"/>
    <hyperlink r:id="rId219" location="gid=306146520" ref="A166"/>
    <hyperlink r:id="rId220" location="gid=306146520" ref="A167"/>
    <hyperlink r:id="rId221" location="gid=0" ref="A168"/>
    <hyperlink r:id="rId222" ref="B168"/>
    <hyperlink r:id="rId223" location="gid=0" ref="A169"/>
    <hyperlink r:id="rId224" ref="B169"/>
    <hyperlink r:id="rId225" location="gid=736161912" ref="A170"/>
    <hyperlink r:id="rId226" ref="B170"/>
    <hyperlink r:id="rId227" location="gid=0" ref="A171"/>
    <hyperlink r:id="rId228" location="gid=1374254140" ref="A172"/>
    <hyperlink r:id="rId229" location="gid=981757566" ref="A173"/>
    <hyperlink r:id="rId230" ref="B173"/>
    <hyperlink r:id="rId231" location="gid=82962083" ref="A174"/>
    <hyperlink r:id="rId232" ref="B174"/>
    <hyperlink r:id="rId233" location="gid=1242125182" ref="A175"/>
    <hyperlink r:id="rId234" ref="B175"/>
    <hyperlink r:id="rId235" location="gid=174850036" ref="A176"/>
    <hyperlink r:id="rId236" ref="B176"/>
    <hyperlink r:id="rId237" location="gid=793972257" ref="A177"/>
    <hyperlink r:id="rId238" location="gid=1818012735" ref="A178"/>
    <hyperlink r:id="rId239" ref="A179"/>
    <hyperlink r:id="rId240" location="gid=0" ref="A180"/>
    <hyperlink r:id="rId241" location="gid=147924297" ref="A181"/>
    <hyperlink r:id="rId242" location="gid=1444591687" ref="A182"/>
    <hyperlink r:id="rId243" ref="A183"/>
    <hyperlink r:id="rId244" location="gid=1232956882" ref="A184"/>
    <hyperlink r:id="rId245" location="gid=797565776" ref="A185"/>
    <hyperlink r:id="rId246" ref="B185"/>
    <hyperlink r:id="rId247" location="gid=0" ref="A186"/>
    <hyperlink r:id="rId248" ref="A187"/>
    <hyperlink r:id="rId249" ref="B187"/>
    <hyperlink r:id="rId250" location="gid=1740247019" ref="A188"/>
    <hyperlink r:id="rId251" ref="B188"/>
    <hyperlink r:id="rId252" location="gid=1419785522" ref="A189"/>
    <hyperlink r:id="rId253" location="gid=1483939796" ref="A190"/>
    <hyperlink r:id="rId254" ref="A192"/>
    <hyperlink r:id="rId255" location="gid=0" ref="A193"/>
    <hyperlink r:id="rId256" ref="A194"/>
    <hyperlink r:id="rId257" ref="B194"/>
    <hyperlink r:id="rId258" location="gid=689862787" ref="A195"/>
    <hyperlink r:id="rId259" location="gid=0" ref="A196"/>
    <hyperlink r:id="rId260" ref="B196"/>
    <hyperlink r:id="rId261" location="gid=1753791921" ref="A197"/>
    <hyperlink r:id="rId262" ref="B197"/>
    <hyperlink r:id="rId263" location="gid=0" ref="A198"/>
    <hyperlink r:id="rId264" ref="B198"/>
    <hyperlink r:id="rId265" location="gid=1639716993" ref="A199"/>
    <hyperlink r:id="rId266" location="gid=0" ref="A200"/>
    <hyperlink r:id="rId267" ref="B200"/>
    <hyperlink r:id="rId268" location="gid=619928003" ref="A201"/>
    <hyperlink r:id="rId269" location="gid=339324838" ref="A202"/>
    <hyperlink r:id="rId270" location="gid=0" ref="A203"/>
    <hyperlink r:id="rId271" location="gid=2087333105" ref="A204"/>
    <hyperlink r:id="rId272" ref="B204"/>
    <hyperlink r:id="rId273" location="gid=1630289126" ref="A205"/>
    <hyperlink r:id="rId274" ref="A206"/>
    <hyperlink r:id="rId275" ref="B206"/>
    <hyperlink r:id="rId276" ref="A207"/>
    <hyperlink r:id="rId277" location="gid=0" ref="A208"/>
    <hyperlink r:id="rId278" ref="B208"/>
    <hyperlink r:id="rId279" location="gid=1792554832" ref="A209"/>
    <hyperlink r:id="rId280" location="gid=1213040589" ref="A210"/>
    <hyperlink r:id="rId281" ref="A211"/>
    <hyperlink r:id="rId282" location="gid=1115931153" ref="A212"/>
    <hyperlink r:id="rId283" location="gid=1659821368" ref="A213"/>
    <hyperlink r:id="rId284" ref="B213"/>
    <hyperlink r:id="rId285" location="gid=0" ref="A214"/>
    <hyperlink r:id="rId286" location="gid=0" ref="A215"/>
    <hyperlink r:id="rId287" location="gid=306146520" ref="A216"/>
    <hyperlink r:id="rId288" location="gid=5635501" ref="A217"/>
    <hyperlink r:id="rId289" ref="A218"/>
    <hyperlink r:id="rId290" ref="B218"/>
    <hyperlink r:id="rId291" location="gid=843493450" ref="A219"/>
    <hyperlink r:id="rId292" ref="B219"/>
    <hyperlink r:id="rId293" location="gid=1910967908" ref="A220"/>
    <hyperlink r:id="rId294" ref="B220"/>
    <hyperlink r:id="rId295" location="gid=12036253" ref="A221"/>
    <hyperlink r:id="rId296" ref="B221"/>
    <hyperlink r:id="rId297" ref="A222"/>
    <hyperlink r:id="rId298" location="gid=0" ref="A223"/>
    <hyperlink r:id="rId299" location="gid=503467644" ref="A224"/>
    <hyperlink r:id="rId300" location="gid=306146520" ref="A225"/>
    <hyperlink r:id="rId301" ref="A226"/>
    <hyperlink r:id="rId302" location="gid=0" ref="A227"/>
    <hyperlink r:id="rId303" location="gid=2099490673" ref="A228"/>
    <hyperlink r:id="rId304" location="gid=1257599394" ref="A229"/>
    <hyperlink r:id="rId305" location="gid=0" ref="A230"/>
    <hyperlink r:id="rId306" ref="B230"/>
    <hyperlink r:id="rId307" location="gid=574135818" ref="A231"/>
    <hyperlink r:id="rId308" ref="B231"/>
    <hyperlink r:id="rId309" location="gid=0" ref="A232"/>
    <hyperlink r:id="rId310" location="gid=0" ref="A233"/>
    <hyperlink r:id="rId311" location="gid=1307268083" ref="A234"/>
    <hyperlink r:id="rId312" location="gid=784434978" ref="A235"/>
    <hyperlink r:id="rId313" ref="A236"/>
    <hyperlink r:id="rId314" ref="A237"/>
    <hyperlink r:id="rId315" location="gid=0" ref="A238"/>
    <hyperlink r:id="rId316" ref="B238"/>
    <hyperlink r:id="rId317" ref="A239"/>
    <hyperlink r:id="rId318" location="gid=1860061295" ref="A240"/>
    <hyperlink r:id="rId319" location="gid=1444591687" ref="A241"/>
    <hyperlink r:id="rId320" location="gid=0" ref="A242"/>
    <hyperlink r:id="rId321" ref="B242"/>
    <hyperlink r:id="rId322" location="gid=2067873865" ref="A243"/>
    <hyperlink r:id="rId323" ref="B243"/>
    <hyperlink r:id="rId324" ref="A244"/>
    <hyperlink r:id="rId325" ref="B244"/>
    <hyperlink r:id="rId326" ref="A245"/>
    <hyperlink r:id="rId327" ref="A246"/>
    <hyperlink r:id="rId328" ref="A247"/>
    <hyperlink r:id="rId329" location="gid=2137021233" ref="A248"/>
    <hyperlink r:id="rId330" ref="B248"/>
    <hyperlink r:id="rId331" location="gid=0" ref="A249"/>
    <hyperlink r:id="rId332" ref="B249"/>
    <hyperlink r:id="rId333" location="gid=487014841" ref="A250"/>
    <hyperlink r:id="rId334" ref="B250"/>
    <hyperlink r:id="rId335" location="gid=0" ref="A251"/>
    <hyperlink r:id="rId336" location="gid=699519374" ref="A252"/>
    <hyperlink r:id="rId337" ref="B252"/>
    <hyperlink r:id="rId338" location="gid=503467644" ref="A253"/>
    <hyperlink r:id="rId339" location="gid=1581791943" ref="A254"/>
    <hyperlink r:id="rId340" ref="A255"/>
    <hyperlink r:id="rId341" location="gid=0" ref="A256"/>
    <hyperlink r:id="rId342" location="gid=0" ref="A257"/>
    <hyperlink r:id="rId343" ref="B257"/>
    <hyperlink r:id="rId344" location="gid=306146520" ref="A258"/>
    <hyperlink r:id="rId345" location="gid=1757353602" ref="A259"/>
    <hyperlink r:id="rId346" location="gid=306146520" ref="A260"/>
    <hyperlink r:id="rId347" ref="B260"/>
    <hyperlink r:id="rId348" location="gid=699519374" ref="A261"/>
    <hyperlink r:id="rId349" ref="B261"/>
    <hyperlink r:id="rId350" location="gid=1792554832" ref="A262"/>
    <hyperlink r:id="rId351" ref="A263"/>
    <hyperlink r:id="rId352" ref="B263"/>
    <hyperlink r:id="rId353" location="gid=1520634709" ref="A264"/>
    <hyperlink r:id="rId354" location="gid=1063363059" ref="A265"/>
    <hyperlink r:id="rId355" location="gid=1962996128" ref="A266"/>
    <hyperlink r:id="rId356" location="gid=1792554832" ref="A267"/>
    <hyperlink r:id="rId357" ref="B267"/>
    <hyperlink r:id="rId358" location="gid=0" ref="A268"/>
    <hyperlink r:id="rId359" ref="B268"/>
    <hyperlink r:id="rId360" location="gid=1792554832" ref="A269"/>
    <hyperlink r:id="rId361" ref="B269"/>
    <hyperlink r:id="rId362" ref="A270"/>
    <hyperlink r:id="rId363" ref="B270"/>
    <hyperlink r:id="rId364" location="gid=0" ref="A271"/>
    <hyperlink r:id="rId365" ref="B271"/>
    <hyperlink r:id="rId366" location="gid=574135818" ref="A272"/>
    <hyperlink r:id="rId367" ref="B272"/>
    <hyperlink r:id="rId368" location="gid=0" ref="A273"/>
    <hyperlink r:id="rId369" ref="B273"/>
    <hyperlink r:id="rId370" ref="A274"/>
    <hyperlink r:id="rId371" location="gid=0" ref="A275"/>
    <hyperlink r:id="rId372" ref="B275"/>
    <hyperlink r:id="rId373" ref="A276"/>
    <hyperlink r:id="rId374" ref="A277"/>
    <hyperlink r:id="rId375" location="gid=0" ref="A278"/>
    <hyperlink r:id="rId376" location="gid=1792554832" ref="A279"/>
    <hyperlink r:id="rId377" ref="B279"/>
    <hyperlink r:id="rId378" ref="A280"/>
    <hyperlink r:id="rId379" ref="B280"/>
    <hyperlink r:id="rId380" ref="A281"/>
    <hyperlink r:id="rId381" ref="B281"/>
    <hyperlink r:id="rId382" ref="A282"/>
    <hyperlink r:id="rId383" ref="B282"/>
    <hyperlink r:id="rId384" ref="A283"/>
    <hyperlink r:id="rId385" ref="B283"/>
    <hyperlink r:id="rId386" location="gid=0" ref="A284"/>
    <hyperlink r:id="rId387" ref="B284"/>
    <hyperlink r:id="rId388" location="gid=1298206308" ref="A285"/>
    <hyperlink r:id="rId389" ref="B285"/>
    <hyperlink r:id="rId390" ref="A286"/>
    <hyperlink r:id="rId391" location="gid=353508805" ref="A287"/>
    <hyperlink r:id="rId392" ref="A288"/>
    <hyperlink r:id="rId393" ref="A289"/>
    <hyperlink r:id="rId394" ref="B289"/>
    <hyperlink r:id="rId395" location="gid=290632612" ref="A290"/>
    <hyperlink r:id="rId396" location="gid=0" ref="A291"/>
    <hyperlink r:id="rId397" ref="B291"/>
    <hyperlink r:id="rId398" ref="A292"/>
    <hyperlink r:id="rId399" ref="B292"/>
    <hyperlink r:id="rId400" ref="A293"/>
    <hyperlink r:id="rId401" ref="A294"/>
    <hyperlink r:id="rId402" ref="B294"/>
    <hyperlink r:id="rId403" location="gid=415494178" ref="A295"/>
    <hyperlink r:id="rId404" location="gid=236374801" ref="A296"/>
    <hyperlink r:id="rId405" ref="B296"/>
    <hyperlink r:id="rId406" location="gid=1214485872" ref="A297"/>
    <hyperlink r:id="rId407" location="gid=0" ref="A298"/>
    <hyperlink r:id="rId408" ref="B298"/>
    <hyperlink r:id="rId409" location="gid=0" ref="A299"/>
    <hyperlink r:id="rId410" ref="B299"/>
    <hyperlink r:id="rId411" location="gid=1792554832" ref="A300"/>
    <hyperlink r:id="rId412" ref="A301"/>
    <hyperlink r:id="rId413" ref="B301"/>
    <hyperlink r:id="rId414" ref="A302"/>
    <hyperlink r:id="rId415" ref="A303"/>
    <hyperlink r:id="rId416" location="gid=751546300" ref="A304"/>
    <hyperlink r:id="rId417" location="gid=1417097997" ref="A305"/>
    <hyperlink r:id="rId418" ref="A306"/>
    <hyperlink r:id="rId419" ref="B306"/>
    <hyperlink r:id="rId420" ref="A307"/>
    <hyperlink r:id="rId421" ref="B307"/>
    <hyperlink r:id="rId422" ref="A308"/>
    <hyperlink r:id="rId423" location="gid=0" ref="A309"/>
    <hyperlink r:id="rId424" ref="A310"/>
    <hyperlink r:id="rId425" location="gid=0" ref="A311"/>
    <hyperlink r:id="rId426" ref="B311"/>
    <hyperlink r:id="rId427" location="gid=0" ref="A312"/>
    <hyperlink r:id="rId428" location="gid=0" ref="A313"/>
    <hyperlink r:id="rId429" ref="B313"/>
    <hyperlink r:id="rId430" location="gid=0" ref="A314"/>
    <hyperlink r:id="rId431" ref="B314"/>
    <hyperlink r:id="rId432" location="gid=61055133" ref="A315"/>
    <hyperlink r:id="rId433" ref="A316"/>
    <hyperlink r:id="rId434" location="gid=0" ref="A317"/>
    <hyperlink r:id="rId435" location="gid=885821170" ref="A318"/>
    <hyperlink r:id="rId436" location="gid=0" ref="A319"/>
    <hyperlink r:id="rId437" ref="B319"/>
    <hyperlink r:id="rId438" location="gid=0" ref="A320"/>
    <hyperlink r:id="rId439" location="gid=723167454" ref="A321"/>
    <hyperlink r:id="rId440" location="gid=1520634709" ref="A322"/>
    <hyperlink r:id="rId441" ref="A323"/>
    <hyperlink r:id="rId442" location="gid=0" ref="A324"/>
    <hyperlink r:id="rId443" ref="B324"/>
    <hyperlink r:id="rId444" ref="A325"/>
    <hyperlink r:id="rId445" ref="B325"/>
    <hyperlink r:id="rId446" location="gid=251317884" ref="A326"/>
    <hyperlink r:id="rId447" ref="B326"/>
    <hyperlink r:id="rId448" ref="A327"/>
    <hyperlink r:id="rId449" ref="B327"/>
    <hyperlink r:id="rId450" location="gid=0" ref="A328"/>
    <hyperlink r:id="rId451" location="gid=0" ref="A329"/>
    <hyperlink r:id="rId452" ref="B329"/>
    <hyperlink r:id="rId453" location="gid=1090919880" ref="A330"/>
    <hyperlink r:id="rId454" ref="A331"/>
    <hyperlink r:id="rId455" location="gid=731713677" ref="A332"/>
    <hyperlink r:id="rId456" location="gid=1228224808" ref="A334"/>
    <hyperlink r:id="rId457" location="gid=152832389" ref="A335"/>
    <hyperlink r:id="rId458" ref="A336"/>
    <hyperlink r:id="rId459" ref="B336"/>
    <hyperlink r:id="rId460" ref="A337"/>
    <hyperlink r:id="rId461" ref="A338"/>
    <hyperlink r:id="rId462" ref="B338"/>
    <hyperlink r:id="rId463" location="gid=415494178" ref="A339"/>
    <hyperlink r:id="rId464" ref="B339"/>
    <hyperlink r:id="rId465" ref="A340"/>
    <hyperlink r:id="rId466" location="gid=0" ref="A341"/>
    <hyperlink r:id="rId467" ref="B341"/>
    <hyperlink r:id="rId468" location="gid=1792554832" ref="A342"/>
    <hyperlink r:id="rId469" location="gid=1426851450" ref="A343"/>
    <hyperlink r:id="rId470" ref="B343"/>
    <hyperlink r:id="rId471" ref="A344"/>
    <hyperlink r:id="rId472" ref="A345"/>
    <hyperlink r:id="rId473" ref="A346"/>
    <hyperlink r:id="rId474" ref="B346"/>
    <hyperlink r:id="rId475" ref="A347"/>
    <hyperlink r:id="rId476" ref="B347"/>
    <hyperlink r:id="rId477" location="gid=1978742314" ref="A348"/>
    <hyperlink r:id="rId478" ref="A349"/>
    <hyperlink r:id="rId479" location="gid=0" ref="A350"/>
    <hyperlink r:id="rId480" location="gid=869425829" ref="A351"/>
    <hyperlink r:id="rId481" ref="A352"/>
    <hyperlink r:id="rId482" location="gid=0" ref="A353"/>
    <hyperlink r:id="rId483" ref="B353"/>
    <hyperlink r:id="rId484" location="gid=699519374" ref="A354"/>
    <hyperlink r:id="rId485" ref="B354"/>
    <hyperlink r:id="rId486" location="gid=0" ref="A355"/>
    <hyperlink r:id="rId487" ref="A356"/>
    <hyperlink r:id="rId488" location="gid=1369386688" ref="A357"/>
    <hyperlink r:id="rId489" ref="B357"/>
    <hyperlink r:id="rId490" location="gid=392696525" ref="A358"/>
    <hyperlink r:id="rId491" location="gid=52147080" ref="A359"/>
    <hyperlink r:id="rId492" ref="A360"/>
    <hyperlink r:id="rId493" ref="A361"/>
    <hyperlink r:id="rId494" ref="A362"/>
    <hyperlink r:id="rId495" location="gid=306146520" ref="A363"/>
    <hyperlink r:id="rId496" ref="A364"/>
    <hyperlink r:id="rId497" ref="B364"/>
    <hyperlink r:id="rId498" location="gid=306146520" ref="A365"/>
    <hyperlink r:id="rId499" ref="A366"/>
    <hyperlink r:id="rId500" location="gid=1214485872" ref="A367"/>
    <hyperlink r:id="rId501" location="gid=306146520" ref="A368"/>
    <hyperlink r:id="rId502" ref="B368"/>
    <hyperlink r:id="rId503" ref="A369"/>
    <hyperlink r:id="rId504" ref="A370"/>
    <hyperlink r:id="rId505" location="gid=1257599394" ref="A371"/>
    <hyperlink r:id="rId506" ref="B371"/>
    <hyperlink r:id="rId507" location="gid=0" ref="A372"/>
    <hyperlink r:id="rId508" location="gid=220824260" ref="A373"/>
    <hyperlink r:id="rId509" ref="A374"/>
    <hyperlink r:id="rId510" ref="B374"/>
    <hyperlink r:id="rId511" location="gid=0" ref="A375"/>
    <hyperlink r:id="rId512" ref="A376"/>
    <hyperlink r:id="rId513" location="gid=0" ref="A377"/>
    <hyperlink r:id="rId514" location="gid=0" ref="A378"/>
    <hyperlink r:id="rId515" location="gid=779331793" ref="A379"/>
    <hyperlink r:id="rId516" ref="A380"/>
    <hyperlink r:id="rId517" location="gid=330300044" ref="A381"/>
    <hyperlink r:id="rId518" location="gid=0" ref="A382"/>
    <hyperlink r:id="rId519" location="gid=2085563689" ref="A383"/>
    <hyperlink r:id="rId520" location="gid=699519374" ref="A384"/>
    <hyperlink r:id="rId521" ref="B384"/>
    <hyperlink r:id="rId522" location="gid=473729015" ref="A385"/>
    <hyperlink r:id="rId523" ref="B385"/>
    <hyperlink r:id="rId524" ref="A386"/>
    <hyperlink r:id="rId525" location="gid=1721773079" ref="A387"/>
    <hyperlink r:id="rId526" location="gid=0" ref="A388"/>
    <hyperlink r:id="rId527" location="gid=1932839414" ref="A389"/>
    <hyperlink r:id="rId528" location="gid=0" ref="A390"/>
    <hyperlink r:id="rId529" ref="B390"/>
    <hyperlink r:id="rId530" location="gid=740993186" ref="A391"/>
    <hyperlink r:id="rId531" location="gid=0" ref="A392"/>
    <hyperlink r:id="rId532" location="gid=1792554832" ref="A393"/>
    <hyperlink r:id="rId533" ref="B393"/>
    <hyperlink r:id="rId534" location="gid=953316347" ref="A394"/>
    <hyperlink r:id="rId535" ref="B394"/>
    <hyperlink r:id="rId536" ref="A395"/>
    <hyperlink r:id="rId537" ref="B395"/>
    <hyperlink r:id="rId538" ref="A396"/>
    <hyperlink r:id="rId539" ref="A397"/>
    <hyperlink r:id="rId540" ref="A398"/>
    <hyperlink r:id="rId541" ref="B398"/>
    <hyperlink r:id="rId542" location="gid=1377910516" ref="A399"/>
    <hyperlink r:id="rId543" ref="A400"/>
    <hyperlink r:id="rId544" ref="A401"/>
    <hyperlink r:id="rId545" ref="B401"/>
    <hyperlink r:id="rId546" ref="A402"/>
    <hyperlink r:id="rId547" ref="B402"/>
    <hyperlink r:id="rId548" location="gid=735631992" ref="A403"/>
    <hyperlink r:id="rId549" ref="A404"/>
    <hyperlink r:id="rId550" location="gid=0" ref="A405"/>
    <hyperlink r:id="rId551" ref="B405"/>
    <hyperlink r:id="rId552" location="gid=306146520" ref="A406"/>
    <hyperlink r:id="rId553" location="gid=0" ref="A407"/>
    <hyperlink r:id="rId554" ref="B407"/>
    <hyperlink r:id="rId555" ref="A408"/>
    <hyperlink r:id="rId556" location="gid=436420468" ref="A409"/>
    <hyperlink r:id="rId557" ref="B409"/>
    <hyperlink r:id="rId558" location="gid=910149973" ref="A410"/>
    <hyperlink r:id="rId559" location="gid=0" ref="A411"/>
    <hyperlink r:id="rId560" location="gid=0" ref="A412"/>
    <hyperlink r:id="rId561" ref="A413"/>
    <hyperlink r:id="rId562" location="gid=1199475919" ref="A414"/>
    <hyperlink r:id="rId563" ref="B414"/>
    <hyperlink r:id="rId564" location="gid=766670282" ref="A415"/>
    <hyperlink r:id="rId565" location="gid=1574243648" ref="A416"/>
    <hyperlink r:id="rId566" ref="B416"/>
    <hyperlink r:id="rId567" ref="A417"/>
    <hyperlink r:id="rId568" location="gid=0" ref="A418"/>
    <hyperlink r:id="rId569" location="gid=1665643809" ref="A419"/>
    <hyperlink r:id="rId570" location="gid=0" ref="A420"/>
    <hyperlink r:id="rId571" location="gid=1369386688" ref="A421"/>
    <hyperlink r:id="rId572" ref="B421"/>
    <hyperlink r:id="rId573" ref="A422"/>
    <hyperlink r:id="rId574" location="gid=780455670" ref="A423"/>
    <hyperlink r:id="rId575" ref="B423"/>
    <hyperlink r:id="rId576" location="gid=1290736512" ref="A424"/>
    <hyperlink r:id="rId577" location="gid=306146520" ref="A425"/>
    <hyperlink r:id="rId578" location="gid=0" ref="A426"/>
    <hyperlink r:id="rId579" ref="B426"/>
    <hyperlink r:id="rId580" ref="A427"/>
    <hyperlink r:id="rId581" location="gid=843493450" ref="A428"/>
    <hyperlink r:id="rId582" ref="B428"/>
    <hyperlink r:id="rId583" location="gid=1792554832" ref="A429"/>
    <hyperlink r:id="rId584" ref="B429"/>
    <hyperlink r:id="rId585" location="gid=1792554832" ref="A430"/>
    <hyperlink r:id="rId586" ref="B430"/>
    <hyperlink r:id="rId587" location="gid=1880738736" ref="A431"/>
    <hyperlink r:id="rId588" ref="B431"/>
    <hyperlink r:id="rId589" location="gid=1290934378" ref="A432"/>
    <hyperlink r:id="rId590" ref="B432"/>
    <hyperlink r:id="rId591" location="gid=864950135" ref="A433"/>
    <hyperlink r:id="rId592" location="gid=0" ref="A434"/>
    <hyperlink r:id="rId593" location="gid=1228341798" ref="A435"/>
    <hyperlink r:id="rId594" ref="B435"/>
    <hyperlink r:id="rId595" location="gid=0" ref="A436"/>
    <hyperlink r:id="rId596" ref="B436"/>
    <hyperlink r:id="rId597" location="gid=168738152" ref="A437"/>
    <hyperlink r:id="rId598" ref="B437"/>
    <hyperlink r:id="rId599" location="gid=1369386688" ref="A438"/>
    <hyperlink r:id="rId600" ref="B438"/>
    <hyperlink r:id="rId601" location="gid=1509926816" ref="A439"/>
    <hyperlink r:id="rId602" location="gid=0" ref="A440"/>
    <hyperlink r:id="rId603" ref="B440"/>
    <hyperlink r:id="rId604" location="gid=1369386688" ref="A441"/>
    <hyperlink r:id="rId605" ref="B441"/>
    <hyperlink r:id="rId606" ref="A442"/>
    <hyperlink r:id="rId607" ref="A443"/>
    <hyperlink r:id="rId608" location="gid=1792554832" ref="A444"/>
    <hyperlink r:id="rId609" location="gid=503467644" ref="A445"/>
    <hyperlink r:id="rId610" location="gid=0" ref="A446"/>
    <hyperlink r:id="rId611" ref="B446"/>
    <hyperlink r:id="rId612" location="gid=1792554832" ref="A447"/>
    <hyperlink r:id="rId613" ref="B447"/>
    <hyperlink r:id="rId614" location="gid=0" ref="A448"/>
    <hyperlink r:id="rId615" location="gid=321437127" ref="A449"/>
    <hyperlink r:id="rId616" ref="B449"/>
    <hyperlink r:id="rId617" ref="A450"/>
    <hyperlink r:id="rId618" ref="A451"/>
    <hyperlink r:id="rId619" ref="B451"/>
    <hyperlink r:id="rId620" location="gid=1876057069" ref="A452"/>
    <hyperlink r:id="rId621" location="gid=756465555" ref="A453"/>
    <hyperlink r:id="rId622" location="gid=391567280" ref="A454"/>
    <hyperlink r:id="rId623" location="gid=1520634709" ref="A455"/>
    <hyperlink r:id="rId624" location="gid=0" ref="A456"/>
    <hyperlink r:id="rId625" location="gid=1837923987" ref="A457"/>
    <hyperlink r:id="rId626" ref="B457"/>
    <hyperlink r:id="rId627" ref="A458"/>
    <hyperlink r:id="rId628" ref="B458"/>
    <hyperlink r:id="rId629" ref="A459"/>
    <hyperlink r:id="rId630" ref="A460"/>
    <hyperlink r:id="rId631" ref="A461"/>
    <hyperlink r:id="rId632" ref="A462"/>
    <hyperlink r:id="rId633" location="gid=42918278" ref="A463"/>
    <hyperlink r:id="rId634" ref="A464"/>
    <hyperlink r:id="rId635" location="gid=1792554832" ref="A465"/>
    <hyperlink r:id="rId636" ref="B465"/>
    <hyperlink r:id="rId637" location="gid=0" ref="A466"/>
    <hyperlink r:id="rId638" location="gid=306146520" ref="A467"/>
    <hyperlink r:id="rId639" location="gid=306146520" ref="A468"/>
    <hyperlink r:id="rId640" location="gid=689862787" ref="A469"/>
    <hyperlink r:id="rId641" location="gid=0" ref="A470"/>
    <hyperlink r:id="rId642" location="gid=514066493" ref="A471"/>
    <hyperlink r:id="rId643" ref="B471"/>
    <hyperlink r:id="rId644" ref="A472"/>
    <hyperlink r:id="rId645" ref="A473"/>
    <hyperlink r:id="rId646" location="gid=0" ref="A474"/>
    <hyperlink r:id="rId647" location="gid=1369386688" ref="A475"/>
    <hyperlink r:id="rId648" ref="B475"/>
    <hyperlink r:id="rId649" location="gid=1792554832" ref="A476"/>
    <hyperlink r:id="rId650" ref="B476"/>
    <hyperlink r:id="rId651" location="gid=0" ref="A477"/>
    <hyperlink r:id="rId652" ref="B477"/>
    <hyperlink r:id="rId653" location="gid=2107566434" ref="A478"/>
    <hyperlink r:id="rId654" ref="B478"/>
    <hyperlink r:id="rId655" ref="A479"/>
    <hyperlink r:id="rId656" ref="B479"/>
    <hyperlink r:id="rId657" ref="A480"/>
    <hyperlink r:id="rId658" location="gid=0" ref="A481"/>
    <hyperlink r:id="rId659" ref="B482"/>
    <hyperlink r:id="rId660" location="gid=1792554832" ref="A483"/>
    <hyperlink r:id="rId661" ref="B483"/>
    <hyperlink r:id="rId662" location="gid=1369386688" ref="A484"/>
    <hyperlink r:id="rId663" ref="A486"/>
  </hyperlinks>
  <drawing r:id="rId664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6" width="12.63"/>
  </cols>
  <sheetData>
    <row r="1" ht="15.75" customHeight="1"/>
    <row r="2" ht="15.75" customHeight="1"/>
    <row r="3" ht="15.75" customHeight="1"/>
    <row r="4" ht="15.75" customHeight="1"/>
    <row r="5" ht="15.75" customHeight="1"/>
    <row r="6" ht="15.75" customHeight="1"/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6" width="12.63"/>
  </cols>
  <sheetData>
    <row r="1" ht="15.75" customHeight="1"/>
    <row r="2" ht="15.75" customHeight="1"/>
    <row r="3" ht="15.75" customHeight="1"/>
    <row r="4" ht="15.75" customHeight="1"/>
    <row r="5" ht="15.75" customHeight="1"/>
    <row r="6" ht="15.75" customHeight="1"/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0"/>
  <cols>
    <col customWidth="1" min="1" max="1" width="49.0"/>
    <col customWidth="1" min="2" max="4" width="75.13"/>
    <col customWidth="1" min="5" max="6" width="12.63"/>
  </cols>
  <sheetData>
    <row r="1" ht="15.75" customHeight="1">
      <c r="A1" s="514" t="s">
        <v>919</v>
      </c>
      <c r="B1" s="515"/>
      <c r="C1" s="515"/>
      <c r="D1" s="515"/>
    </row>
    <row r="2" ht="15.75" customHeight="1">
      <c r="A2" s="516" t="s">
        <v>920</v>
      </c>
      <c r="B2" s="515"/>
      <c r="C2" s="515"/>
      <c r="D2" s="515"/>
    </row>
    <row r="3" ht="15.75" customHeight="1">
      <c r="A3" s="514" t="s">
        <v>921</v>
      </c>
      <c r="B3" s="517"/>
      <c r="C3" s="517"/>
      <c r="D3" s="517"/>
    </row>
    <row r="4" ht="15.75" customHeight="1">
      <c r="A4" s="518" t="s">
        <v>922</v>
      </c>
      <c r="B4" s="519"/>
      <c r="C4" s="519"/>
      <c r="D4" s="519"/>
    </row>
    <row r="5" ht="15.75" customHeight="1">
      <c r="A5" s="514" t="s">
        <v>923</v>
      </c>
      <c r="B5" s="517"/>
      <c r="C5" s="517"/>
      <c r="D5" s="517"/>
    </row>
    <row r="6" ht="15.75" customHeight="1">
      <c r="A6" s="516" t="s">
        <v>924</v>
      </c>
      <c r="B6" s="519"/>
      <c r="C6" s="519"/>
      <c r="D6" s="519"/>
    </row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  <tableParts count="2">
    <tablePart r:id="rId4"/>
    <tablePart r:id="rId5"/>
  </tableParts>
</worksheet>
</file>